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CCESS\Downloads\"/>
    </mc:Choice>
  </mc:AlternateContent>
  <xr:revisionPtr revIDLastSave="0" documentId="13_ncr:1_{7FF6BA44-01D7-4154-8E72-07105DEC42D7}" xr6:coauthVersionLast="47" xr6:coauthVersionMax="47" xr10:uidLastSave="{00000000-0000-0000-0000-000000000000}"/>
  <bookViews>
    <workbookView xWindow="-110" yWindow="-110" windowWidth="19420" windowHeight="10300" xr2:uid="{00000000-000D-0000-FFFF-FFFF00000000}"/>
  </bookViews>
  <sheets>
    <sheet name="Guidelines" sheetId="1" r:id="rId1"/>
    <sheet name="General Details" sheetId="4" r:id="rId2"/>
    <sheet name="Glossary" sheetId="13" r:id="rId3"/>
    <sheet name="Quantitative" sheetId="2" r:id="rId4"/>
    <sheet name="HR and Training" sheetId="9" r:id="rId5"/>
    <sheet name="WASH Portfolio Overview" sheetId="5" r:id="rId6"/>
    <sheet name="Governance" sheetId="3" r:id="rId7"/>
    <sheet name="Qualitative" sheetId="6" r:id="rId8"/>
    <sheet name="Validation Sheet" sheetId="12" state="hidden" r:id="rId9"/>
  </sheets>
  <definedNames>
    <definedName name="FrequencyMeeting">#REF!</definedName>
    <definedName name="Gender">#REF!</definedName>
    <definedName name="SROData">#REF!</definedName>
    <definedName name="TypeofDirectorship">#REF!</definedName>
    <definedName name="YesNo">#REF!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4" roundtripDataSignature="AMtx7mjpPQo36L/amzOyBWrGpXciJlAVgw=="/>
    </ext>
  </extLst>
</workbook>
</file>

<file path=xl/calcChain.xml><?xml version="1.0" encoding="utf-8"?>
<calcChain xmlns="http://schemas.openxmlformats.org/spreadsheetml/2006/main">
  <c r="A10" i="2" l="1"/>
  <c r="A11" i="2"/>
  <c r="A63" i="2" l="1"/>
  <c r="A62" i="2"/>
  <c r="A21" i="2"/>
  <c r="A27" i="2" s="1"/>
  <c r="D36" i="2"/>
  <c r="E36" i="2"/>
  <c r="D30" i="2"/>
  <c r="E30" i="2"/>
  <c r="D24" i="2"/>
  <c r="E24" i="2"/>
  <c r="A19" i="2"/>
  <c r="A16" i="2"/>
  <c r="D20" i="2"/>
  <c r="E20" i="2"/>
  <c r="A60" i="2"/>
  <c r="A59" i="2"/>
  <c r="A52" i="2"/>
  <c r="A53" i="2"/>
  <c r="A54" i="2"/>
  <c r="A55" i="2"/>
  <c r="A56" i="2"/>
  <c r="A57" i="2"/>
  <c r="A51" i="2"/>
  <c r="A47" i="2"/>
  <c r="A48" i="2"/>
  <c r="A49" i="2"/>
  <c r="A46" i="2"/>
  <c r="A20" i="2"/>
  <c r="A18" i="2"/>
  <c r="A5" i="2"/>
  <c r="A6" i="2"/>
  <c r="A7" i="2"/>
  <c r="A8" i="2"/>
  <c r="A9" i="2"/>
  <c r="A12" i="2"/>
  <c r="A13" i="2"/>
  <c r="A14" i="2"/>
  <c r="A15" i="2"/>
  <c r="A4" i="2"/>
  <c r="A33" i="2" l="1"/>
  <c r="A40" i="2" s="1"/>
  <c r="A41" i="2" s="1"/>
  <c r="A42" i="2" s="1"/>
  <c r="A43" i="2" s="1"/>
  <c r="A44" i="2" s="1"/>
  <c r="A28" i="2"/>
  <c r="A29" i="2" s="1"/>
  <c r="A30" i="2" s="1"/>
  <c r="A31" i="2" s="1"/>
  <c r="A32" i="2" s="1"/>
  <c r="A22" i="2"/>
  <c r="A23" i="2" s="1"/>
  <c r="A24" i="2" s="1"/>
  <c r="A25" i="2" s="1"/>
  <c r="A26" i="2" s="1"/>
  <c r="A34" i="2" l="1"/>
  <c r="A35" i="2" s="1"/>
  <c r="A36" i="2" s="1"/>
  <c r="A37" i="2" s="1"/>
  <c r="A38" i="2" s="1"/>
  <c r="D15" i="2" l="1"/>
  <c r="E15" i="2"/>
  <c r="F18" i="9" l="1"/>
  <c r="E18" i="9"/>
  <c r="D18" i="9"/>
  <c r="C18" i="9"/>
  <c r="F13" i="9"/>
  <c r="E13" i="9"/>
  <c r="D13" i="9"/>
  <c r="C13" i="9"/>
  <c r="F8" i="9"/>
  <c r="E8" i="9"/>
  <c r="D8" i="9"/>
  <c r="C8" i="9"/>
  <c r="F3" i="9"/>
  <c r="E3" i="9"/>
  <c r="D3" i="9"/>
  <c r="C3" i="9"/>
  <c r="E43" i="6" l="1"/>
  <c r="C43" i="6"/>
  <c r="D43" i="6" s="1"/>
  <c r="B41" i="6"/>
  <c r="B42" i="6" s="1"/>
  <c r="B35" i="6"/>
  <c r="B36" i="6" s="1"/>
  <c r="B37" i="6" s="1"/>
  <c r="B38" i="6" s="1"/>
  <c r="B39" i="6" s="1"/>
  <c r="B40" i="6" s="1"/>
  <c r="E32" i="6"/>
  <c r="F24" i="6" s="1"/>
  <c r="D32" i="6"/>
  <c r="O25" i="3"/>
  <c r="N25" i="3" s="1"/>
  <c r="O24" i="3"/>
  <c r="D24" i="3"/>
  <c r="E24" i="3" s="1"/>
  <c r="O23" i="3"/>
  <c r="D23" i="3"/>
  <c r="E23" i="3" s="1"/>
  <c r="O20" i="3"/>
  <c r="E20" i="3"/>
  <c r="O19" i="3"/>
  <c r="E19" i="3"/>
  <c r="Z18" i="3"/>
  <c r="AA18" i="3" s="1"/>
  <c r="O18" i="3"/>
  <c r="E18" i="3"/>
  <c r="O17" i="3"/>
  <c r="E17" i="3"/>
  <c r="O16" i="3"/>
  <c r="E16" i="3"/>
  <c r="Y15" i="3"/>
  <c r="O15" i="3"/>
  <c r="E15" i="3"/>
  <c r="Y14" i="3"/>
  <c r="O14" i="3"/>
  <c r="E14" i="3"/>
  <c r="Y13" i="3"/>
  <c r="O13" i="3"/>
  <c r="E13" i="3"/>
  <c r="Y12" i="3"/>
  <c r="O12" i="3"/>
  <c r="E12" i="3"/>
  <c r="Y11" i="3"/>
  <c r="O11" i="3"/>
  <c r="E11" i="3"/>
  <c r="Y10" i="3"/>
  <c r="O10" i="3"/>
  <c r="E10" i="3"/>
  <c r="Y9" i="3"/>
  <c r="O9" i="3"/>
  <c r="E9" i="3"/>
  <c r="Y8" i="3"/>
  <c r="O8" i="3"/>
  <c r="E8" i="3"/>
  <c r="Y7" i="3"/>
  <c r="O7" i="3"/>
  <c r="E7" i="3"/>
  <c r="Y6" i="3"/>
  <c r="O6" i="3"/>
  <c r="E6" i="3"/>
  <c r="K1" i="3"/>
  <c r="Q1" i="3" s="1"/>
  <c r="H15" i="5"/>
  <c r="G15" i="5"/>
  <c r="F15" i="5"/>
  <c r="E15" i="5"/>
  <c r="D15" i="5"/>
  <c r="C15" i="5"/>
  <c r="H8" i="5"/>
  <c r="G8" i="5"/>
  <c r="F8" i="5"/>
  <c r="E8" i="5"/>
  <c r="D8" i="5"/>
  <c r="C8" i="5"/>
  <c r="C55" i="2"/>
  <c r="D55" i="2"/>
  <c r="E55" i="2"/>
  <c r="D35" i="6" l="1"/>
  <c r="D36" i="6"/>
  <c r="D42" i="6"/>
  <c r="D41" i="6"/>
  <c r="F29" i="6"/>
  <c r="F30" i="6"/>
  <c r="F31" i="6"/>
  <c r="F25" i="6"/>
  <c r="F26" i="6"/>
  <c r="F27" i="6"/>
  <c r="F28" i="6"/>
  <c r="D38" i="6"/>
  <c r="D39" i="6"/>
  <c r="F32" i="6"/>
  <c r="D40" i="6"/>
  <c r="D37" i="6"/>
  <c r="A66" i="2" l="1"/>
  <c r="A1" i="9" s="1"/>
  <c r="A26" i="9" l="1"/>
  <c r="A28" i="9" l="1"/>
  <c r="A30" i="9" s="1"/>
  <c r="A32" i="9" s="1"/>
  <c r="A3" i="5"/>
  <c r="A11" i="5" s="1"/>
  <c r="A17" i="5" l="1"/>
  <c r="A24" i="5" l="1"/>
  <c r="A1" i="3" s="1"/>
  <c r="A1" i="6" s="1"/>
  <c r="A2" i="6" s="1"/>
  <c r="A3" i="6" s="1"/>
  <c r="A5" i="6" s="1"/>
  <c r="A8" i="6" s="1"/>
  <c r="A10" i="6" s="1"/>
  <c r="A15" i="6" s="1"/>
  <c r="A16" i="6" s="1"/>
  <c r="A17" i="6" s="1"/>
  <c r="A22" i="6" l="1"/>
  <c r="A57" i="6" s="1"/>
  <c r="A70" i="6" s="1"/>
  <c r="A71" i="6" s="1"/>
  <c r="B4" i="3"/>
  <c r="K4" i="3" s="1"/>
  <c r="Q4" i="3" s="1"/>
  <c r="V4" i="3" s="1"/>
  <c r="A82" i="6" l="1"/>
  <c r="A89" i="6" s="1"/>
  <c r="A58" i="6"/>
  <c r="A63" i="6" s="1"/>
  <c r="A68" i="6" s="1"/>
  <c r="A23" i="6"/>
  <c r="A34" i="6" s="1"/>
  <c r="A44" i="6" s="1"/>
  <c r="A50" i="6" s="1"/>
  <c r="A51" i="6" s="1"/>
  <c r="A52" i="6" s="1"/>
  <c r="A53" i="6" s="1"/>
  <c r="A54" i="6" s="1"/>
  <c r="A55" i="6" s="1"/>
  <c r="A72" i="6"/>
  <c r="A73" i="6" s="1"/>
  <c r="A74" i="6" s="1"/>
  <c r="A83" i="6" l="1"/>
  <c r="A84" i="6" s="1"/>
  <c r="A85" i="6" s="1"/>
  <c r="A86" i="6" s="1"/>
  <c r="A87" i="6" s="1"/>
  <c r="A9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4937E547-85DA-4C6F-9F7C-1BC4A6D0D7A8}">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37E9D0DA-3685-4834-8845-20585290062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<sst xmlns="http://schemas.openxmlformats.org/spreadsheetml/2006/main" count="539" uniqueCount="449">
  <si>
    <t>Organized by</t>
  </si>
  <si>
    <t>A</t>
  </si>
  <si>
    <t>Eligibility</t>
  </si>
  <si>
    <t>B</t>
  </si>
  <si>
    <t>Mandatory Documents</t>
  </si>
  <si>
    <t>C</t>
  </si>
  <si>
    <t>Note:</t>
  </si>
  <si>
    <t xml:space="preserve">1.All the information provided in the nomination form will be used solely for evaluating applicant institutions according to the parameters decided by the Awards Secretariat. </t>
  </si>
  <si>
    <t>2.All the documents submitted towards completion of the nomination form are the property of the Awards Secretariat</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</si>
  <si>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</si>
  <si>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 xml:space="preserve">4.The organizer and the sponsor will not assume any liability for loss or damage of any kind by use of the information provided herein </t>
  </si>
  <si>
    <t>5.In case of dispute Delhi to be the area of jurisdiction</t>
  </si>
  <si>
    <t>D</t>
  </si>
  <si>
    <t>Submissions:</t>
  </si>
  <si>
    <t>The completed nomination forms as an excel file attachment only, and supporting documents must be sent from email id of organization’s MD/CEO/COO/CFO with complete email signature to:</t>
  </si>
  <si>
    <t>Please note: Hard copies of Nomination forms, or in any other format shall not be accepted</t>
  </si>
  <si>
    <t>E</t>
  </si>
  <si>
    <t>Please direct queries to:</t>
  </si>
  <si>
    <t>Secretariat - Inclusive Finance India Awards</t>
  </si>
  <si>
    <r>
      <rPr>
        <b/>
        <sz val="12"/>
        <color rgb="FF404040"/>
        <rFont val="Calibri"/>
        <family val="2"/>
      </rPr>
      <t>A.</t>
    </r>
    <r>
      <rPr>
        <b/>
        <sz val="12"/>
        <color rgb="FF404040"/>
        <rFont val="Times New Roman"/>
        <family val="1"/>
      </rPr>
      <t xml:space="preserve">     </t>
    </r>
    <r>
      <rPr>
        <b/>
        <sz val="12"/>
        <color rgb="FF404040"/>
        <rFont val="Calibri"/>
        <family val="2"/>
      </rPr>
      <t>GENERAL DETAILS</t>
    </r>
  </si>
  <si>
    <t xml:space="preserve">Outreach </t>
  </si>
  <si>
    <t>2021-22</t>
  </si>
  <si>
    <t xml:space="preserve">Number of Branches </t>
  </si>
  <si>
    <t xml:space="preserve">Number of Districts </t>
  </si>
  <si>
    <t xml:space="preserve">Number of States </t>
  </si>
  <si>
    <t xml:space="preserve">Number of Loan Officers </t>
  </si>
  <si>
    <t>Loan Portfolio</t>
  </si>
  <si>
    <t>Ratio</t>
  </si>
  <si>
    <t>Yield on Portfolio (Interest income/Avg. of month end Portfolios during the year)</t>
  </si>
  <si>
    <r>
      <rPr>
        <b/>
        <sz val="12"/>
        <color rgb="FF404040"/>
        <rFont val="Calibri"/>
        <family val="2"/>
      </rPr>
      <t>C.</t>
    </r>
    <r>
      <rPr>
        <b/>
        <sz val="12"/>
        <color rgb="FF404040"/>
        <rFont val="Times New Roman"/>
        <family val="1"/>
      </rPr>
      <t xml:space="preserve">      </t>
    </r>
    <r>
      <rPr>
        <b/>
        <sz val="12"/>
        <color rgb="FF404040"/>
        <rFont val="Calibri"/>
        <family val="2"/>
      </rPr>
      <t>MANDATORY DOCUMENTS</t>
    </r>
  </si>
  <si>
    <t xml:space="preserve">Board Meeting Frequency </t>
  </si>
  <si>
    <t>Name</t>
  </si>
  <si>
    <t>Designation</t>
  </si>
  <si>
    <t>Is there a Management Level  risk Committee (MRC) in the organization?</t>
  </si>
  <si>
    <t xml:space="preserve">Frequency of meeting of MRC? </t>
  </si>
  <si>
    <t>What are the identified risk indicators?</t>
  </si>
  <si>
    <t>What are risk limits/thresholds defined for these indicators?</t>
  </si>
  <si>
    <t>Social performance management</t>
  </si>
  <si>
    <t>No. of branches in Aspirational Districts (As defined by NITI Aayog)</t>
  </si>
  <si>
    <t>Others</t>
  </si>
  <si>
    <t xml:space="preserve">Provide a short description (maximum 300 words) about the main features, innovations, contributions and performance of your organization because of which it deserves to receive this Award </t>
  </si>
  <si>
    <t>2022-23</t>
  </si>
  <si>
    <t xml:space="preserve">Active Borrowes Growth Rate </t>
  </si>
  <si>
    <t>Lending Model (Individual, Group, other)</t>
  </si>
  <si>
    <t>Address, City, and State</t>
  </si>
  <si>
    <t>Mail ID</t>
  </si>
  <si>
    <t>Mobile number</t>
  </si>
  <si>
    <t>Name of the Entity</t>
  </si>
  <si>
    <t>------------Please specify in case of others------------------</t>
  </si>
  <si>
    <t>2023-24</t>
  </si>
  <si>
    <t>Number of Total Employees</t>
  </si>
  <si>
    <r>
      <t xml:space="preserve">Number of Active Borrowers </t>
    </r>
    <r>
      <rPr>
        <b/>
        <sz val="12"/>
        <color rgb="FF000000"/>
        <rFont val="Calibri"/>
        <family val="2"/>
      </rPr>
      <t>(Actual Nos.)</t>
    </r>
  </si>
  <si>
    <r>
      <t xml:space="preserve">Gross Loan Portfolio Outstanding (including Off-B/s) </t>
    </r>
    <r>
      <rPr>
        <b/>
        <sz val="12"/>
        <color rgb="FF000000"/>
        <rFont val="Calibri"/>
        <family val="2"/>
      </rPr>
      <t>(Actual Nos.)</t>
    </r>
  </si>
  <si>
    <r>
      <t xml:space="preserve">PAR&gt;30 Days (Amount) </t>
    </r>
    <r>
      <rPr>
        <b/>
        <sz val="11"/>
        <color theme="1"/>
        <rFont val="Century Gothic"/>
        <family val="2"/>
      </rPr>
      <t>(₹ In actuals)</t>
    </r>
  </si>
  <si>
    <r>
      <t xml:space="preserve">PAR &gt;90 days (Amount) </t>
    </r>
    <r>
      <rPr>
        <b/>
        <sz val="11"/>
        <color theme="1"/>
        <rFont val="Century Gothic"/>
        <family val="2"/>
      </rPr>
      <t>(₹ In actuals)</t>
    </r>
  </si>
  <si>
    <r>
      <t xml:space="preserve">Write off (Amount) </t>
    </r>
    <r>
      <rPr>
        <b/>
        <sz val="11"/>
        <color theme="1"/>
        <rFont val="Century Gothic"/>
        <family val="2"/>
      </rPr>
      <t>(₹ In actuals)</t>
    </r>
  </si>
  <si>
    <t>Balance Sheet Figures</t>
  </si>
  <si>
    <t>Aggregate Loan Provisions (in INR)</t>
  </si>
  <si>
    <t>Total cash in hand and in bank (in INR)</t>
  </si>
  <si>
    <t>Total Assets (in INR)</t>
  </si>
  <si>
    <t>Outstanding Borrowings (in INR)</t>
  </si>
  <si>
    <t xml:space="preserve">Total Equity </t>
  </si>
  <si>
    <t>Share capital (in INR)</t>
  </si>
  <si>
    <t>Reserves and surplus (in INR)</t>
  </si>
  <si>
    <t>Number of Loan Disbursed (in Numbers)</t>
  </si>
  <si>
    <t>Disbursements - During FY</t>
  </si>
  <si>
    <r>
      <t>Loan Amount Disbursed (in INR)</t>
    </r>
    <r>
      <rPr>
        <b/>
        <sz val="12"/>
        <color theme="1"/>
        <rFont val="Calibri"/>
        <family val="2"/>
      </rPr>
      <t>(₹ In actuals)</t>
    </r>
  </si>
  <si>
    <t>Return on Asset (Profit after tax/Avg. of month end Portfolios during the year)</t>
  </si>
  <si>
    <t>Return on Equity (RoE) (Profit after taxes/ Avg. Equity)</t>
  </si>
  <si>
    <t>Gross Loan Portfolio (AUM) at a Glance</t>
  </si>
  <si>
    <t>Ticket Size Segment</t>
  </si>
  <si>
    <t>No. of Loans</t>
  </si>
  <si>
    <t>Amt. in ₹</t>
  </si>
  <si>
    <t>Total</t>
  </si>
  <si>
    <t>Purpose Segment</t>
  </si>
  <si>
    <t>Geography Segment Type</t>
  </si>
  <si>
    <t>In Urban centre Branches</t>
  </si>
  <si>
    <t>In Semi-urban centre Branches</t>
  </si>
  <si>
    <t>In Rural centre Branches</t>
  </si>
  <si>
    <t>Corporate Governance &amp; Management &gt;&gt;</t>
  </si>
  <si>
    <t>Board Meeting Conducted during FY24</t>
  </si>
  <si>
    <t>Top/ Senior Management (Top 10) as on March 31, 2024</t>
  </si>
  <si>
    <t>Sl. No.</t>
  </si>
  <si>
    <t>Name of the Board Member</t>
  </si>
  <si>
    <t>Date since Director at the Entity</t>
  </si>
  <si>
    <t>Vintage with the Entity (yrs.)</t>
  </si>
  <si>
    <t>Type of Directorship</t>
  </si>
  <si>
    <t>Gender</t>
  </si>
  <si>
    <t>Core Expertise</t>
  </si>
  <si>
    <t>Years of Overall Experience</t>
  </si>
  <si>
    <t>Date of Board Meeting</t>
  </si>
  <si>
    <t>Total No. of Members on Board as on the Date of this Meeting</t>
  </si>
  <si>
    <t>No. of Members Present at the Meeting</t>
  </si>
  <si>
    <t>% attendance</t>
  </si>
  <si>
    <t>Name of the Committee</t>
  </si>
  <si>
    <t>Type of Committee (Board/ Management)</t>
  </si>
  <si>
    <t>No. of External Members, other than Board / Management, if any</t>
  </si>
  <si>
    <t>Date of Joining the Entity</t>
  </si>
  <si>
    <t>Vintage with the Entity (in years)</t>
  </si>
  <si>
    <t>Highest Qualification(s)</t>
  </si>
  <si>
    <t>Internal Audit</t>
  </si>
  <si>
    <t>Board</t>
  </si>
  <si>
    <t>Nomination &amp; Remuneration</t>
  </si>
  <si>
    <t>Risk Management</t>
  </si>
  <si>
    <t>Investment/ Fund Management/ ALM</t>
  </si>
  <si>
    <t>Grievance Redressal</t>
  </si>
  <si>
    <t>Internal Complaints/ POSH/ Vishakha</t>
  </si>
  <si>
    <t>Summary</t>
  </si>
  <si>
    <t>Nos.</t>
  </si>
  <si>
    <t>% out of Total</t>
  </si>
  <si>
    <t>Women in Top 10 Employees</t>
  </si>
  <si>
    <t>Women Directorship</t>
  </si>
  <si>
    <t>No. of  Board Meetings in FY24</t>
  </si>
  <si>
    <t>Independent Directorship</t>
  </si>
  <si>
    <t>Average Experience per Member</t>
  </si>
  <si>
    <t>Average % attendance of Board members in FY24</t>
  </si>
  <si>
    <t>No. of  Board Level Committees as on Mar 31, 2024</t>
  </si>
  <si>
    <t>No. of  Management Level Committees as on Mar 31, 2024</t>
  </si>
  <si>
    <t>Business Control &amp; Compliance</t>
  </si>
  <si>
    <t>Development Objective(s) of the Organization</t>
  </si>
  <si>
    <t>Which industry association(s) are you member of?</t>
  </si>
  <si>
    <t>MFIN</t>
  </si>
  <si>
    <t>Sa-Dhan</t>
  </si>
  <si>
    <t>Date of Grading/Rating</t>
  </si>
  <si>
    <t>Attach Report (Yes/No) Or weblink to Download</t>
  </si>
  <si>
    <t xml:space="preserve">Date of obtaining Latest valid (as on Mar 31, 2024) SMART Campaign's Client Protection Certification. (Certification done in last two years) </t>
  </si>
  <si>
    <t>Signatory to 'Code of Responsible Lending' ? (Yes/No)</t>
  </si>
  <si>
    <t xml:space="preserve">Details of any other accreditation / assessment undertaken in the last two years </t>
  </si>
  <si>
    <t>Name of the Accreditation/ Assessment done</t>
  </si>
  <si>
    <t>Name of the Agency</t>
  </si>
  <si>
    <t>Date of the Accreditation/ Assessment Report</t>
  </si>
  <si>
    <t>Remarks on Accreditation/ Assessment Result</t>
  </si>
  <si>
    <t>Business Perspective</t>
  </si>
  <si>
    <t>Lenders</t>
  </si>
  <si>
    <t>Loan Type</t>
  </si>
  <si>
    <t>Loans Availed during FY24 (Amt. in ₹)</t>
  </si>
  <si>
    <t>Loans outstanding as on Mar 31, 2024 (Amr. In ₹)</t>
  </si>
  <si>
    <t>Loans outstanding % to Total as on Mar 31, 2024</t>
  </si>
  <si>
    <t>Public Sector Banks</t>
  </si>
  <si>
    <t>Private Sector Banks</t>
  </si>
  <si>
    <t>NABARD</t>
  </si>
  <si>
    <t>SIDBI</t>
  </si>
  <si>
    <t>MUDRA</t>
  </si>
  <si>
    <t>NBFCs</t>
  </si>
  <si>
    <t>External Commercial Borrowing</t>
  </si>
  <si>
    <t>Others (specify, if any Major one)</t>
  </si>
  <si>
    <t>TOTAL</t>
  </si>
  <si>
    <t>Equity as on Mar 31, 2024 (Amt. in ₹)</t>
  </si>
  <si>
    <t>Shareholding % to Total as on Mar 31, 2024</t>
  </si>
  <si>
    <t>Equity Raised during FY24 (Amt. in ₹)</t>
  </si>
  <si>
    <t>Name your key technical / IT service provider(s)</t>
  </si>
  <si>
    <t>Name of the Partner</t>
  </si>
  <si>
    <t>Remarks on the Solution being availed</t>
  </si>
  <si>
    <t>Process &amp; Other Products</t>
  </si>
  <si>
    <t>Impact Assessment</t>
  </si>
  <si>
    <t>Impact assessment done? (Yes/No/Never)</t>
  </si>
  <si>
    <t>If Yes, Date of Last Impact Assessment Report?</t>
  </si>
  <si>
    <t>Name of the Agency which did the Impact Assessment?</t>
  </si>
  <si>
    <t>Impact Assessment done for which Period?</t>
  </si>
  <si>
    <t>Market Research/ Client Feedback Study(ies) done in last 3 years? (Yes/No/Never)</t>
  </si>
  <si>
    <t>&lt;add columns for more than 1 such Researches/ Studies&gt;</t>
  </si>
  <si>
    <t>If Yes, Date(s) of such Report(s)?</t>
  </si>
  <si>
    <t>Name of the Agency(ies) which did the Research/ Study?</t>
  </si>
  <si>
    <t>Research/ Study done for which Period?</t>
  </si>
  <si>
    <t>No. of Beneficiaries Outreach only in FY24</t>
  </si>
  <si>
    <t>No. of Cumulative Beneficiaries Outreach till Mar 31, 2024</t>
  </si>
  <si>
    <t>Name of Credit Bureau(s) to whom data is submitted regularly without fail.</t>
  </si>
  <si>
    <t>Does the organization charge differential interest rates according to geography? (Yes/No/Never)</t>
  </si>
  <si>
    <t>(If yes please provide details or say "NA")&gt;&gt;</t>
  </si>
  <si>
    <t>If Yes, mention Name of developmental activities (For e.g. Financial literacy program, health camps, women empowerment etc.</t>
  </si>
  <si>
    <t>Technology</t>
  </si>
  <si>
    <t>Is mobile/hand-held  device  used for  capturing front end client data? (Yes/No/Other(Specify))</t>
  </si>
  <si>
    <t>If Other, then Specify, with brief on Modes of Operations &gt;&gt;</t>
  </si>
  <si>
    <t>Grading</t>
  </si>
  <si>
    <t>Rating</t>
  </si>
  <si>
    <t>Score</t>
  </si>
  <si>
    <t>Valid up to (DD/MMM/YY)</t>
  </si>
  <si>
    <t>Last credit Grading/Rating and score</t>
  </si>
  <si>
    <t>Write Off</t>
  </si>
  <si>
    <t>Employee Base as on Mar 31, 2024</t>
  </si>
  <si>
    <t>As on Mar 31, 2023</t>
  </si>
  <si>
    <t>New Joiners During FY24</t>
  </si>
  <si>
    <t>Exit Employees During FY24</t>
  </si>
  <si>
    <t>As on Mar 31, 2024</t>
  </si>
  <si>
    <t>Attrition Rate</t>
  </si>
  <si>
    <t>A.</t>
  </si>
  <si>
    <t>Office Unit Basis (posting basis)</t>
  </si>
  <si>
    <t>Head/ Corporate Office</t>
  </si>
  <si>
    <t>Zonal/Circle/Regional Office</t>
  </si>
  <si>
    <t>Branch Office</t>
  </si>
  <si>
    <t>B.</t>
  </si>
  <si>
    <t>Function Basis</t>
  </si>
  <si>
    <t>Business Vertical</t>
  </si>
  <si>
    <t>Support Functions (HR, IT, Fin., A/cs, Admin, Secretarial, etc.)</t>
  </si>
  <si>
    <t>Control Functions (Audit, Risk, Vigilance, Compliance)</t>
  </si>
  <si>
    <t>C.</t>
  </si>
  <si>
    <t>Gender Basis</t>
  </si>
  <si>
    <t>Female</t>
  </si>
  <si>
    <t>Male</t>
  </si>
  <si>
    <t>D.</t>
  </si>
  <si>
    <t>Grade Basis</t>
  </si>
  <si>
    <t>Field Officers</t>
  </si>
  <si>
    <t>Junior Management (BM Level)</t>
  </si>
  <si>
    <t>Middle Management</t>
  </si>
  <si>
    <t>Senior Management</t>
  </si>
  <si>
    <t>Other Employees (Support Staff)</t>
  </si>
  <si>
    <t>Write-Off</t>
  </si>
  <si>
    <t>TypeEntity</t>
  </si>
  <si>
    <t>StatesUTs</t>
  </si>
  <si>
    <t>StateUT</t>
  </si>
  <si>
    <t>LendingModel</t>
  </si>
  <si>
    <t>LendingLocation</t>
  </si>
  <si>
    <t>BMCommittee</t>
  </si>
  <si>
    <t>SROData</t>
  </si>
  <si>
    <t>FrequencyMeeting</t>
  </si>
  <si>
    <t>YesNo</t>
  </si>
  <si>
    <t>Sec 25 / Sec 8</t>
  </si>
  <si>
    <t>Andaman and Nicobar Islands</t>
  </si>
  <si>
    <t>UT</t>
  </si>
  <si>
    <t>Individual</t>
  </si>
  <si>
    <t>Rural</t>
  </si>
  <si>
    <t>Independent Director</t>
  </si>
  <si>
    <t>Always</t>
  </si>
  <si>
    <t>Annual</t>
  </si>
  <si>
    <t>Yes</t>
  </si>
  <si>
    <t>NBFC</t>
  </si>
  <si>
    <t>Andhra Pradesh</t>
  </si>
  <si>
    <t>State</t>
  </si>
  <si>
    <t>Group</t>
  </si>
  <si>
    <t>Urban</t>
  </si>
  <si>
    <t>Nominee Director</t>
  </si>
  <si>
    <t>Management</t>
  </si>
  <si>
    <t>Most of the Times</t>
  </si>
  <si>
    <t>Half-Yearly</t>
  </si>
  <si>
    <t>No</t>
  </si>
  <si>
    <t>NBFC-MFI</t>
  </si>
  <si>
    <t>Arunachal Pradesh</t>
  </si>
  <si>
    <t>Both (Individual &amp; Group)</t>
  </si>
  <si>
    <t>Both</t>
  </si>
  <si>
    <t>Executive Director (MD &amp; CEO)</t>
  </si>
  <si>
    <t>Other</t>
  </si>
  <si>
    <t>Sometimes</t>
  </si>
  <si>
    <t>Quarterly</t>
  </si>
  <si>
    <t>Never</t>
  </si>
  <si>
    <t>Society</t>
  </si>
  <si>
    <t>Assam</t>
  </si>
  <si>
    <t>Other (Specify --&gt;)</t>
  </si>
  <si>
    <t>Executive Director (MD)</t>
  </si>
  <si>
    <t>Bi-Monthly</t>
  </si>
  <si>
    <t>Trust</t>
  </si>
  <si>
    <t>Bihar</t>
  </si>
  <si>
    <t>Executive Director (CEO)</t>
  </si>
  <si>
    <t>Monthly</t>
  </si>
  <si>
    <t>Chandigarh</t>
  </si>
  <si>
    <t>Executive Director (COO)</t>
  </si>
  <si>
    <t>Requirement basis only</t>
  </si>
  <si>
    <t>Chhattisgarh</t>
  </si>
  <si>
    <t>Executive Director (Whole Time Director)</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</si>
  <si>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</si>
  <si>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</si>
  <si>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</si>
  <si>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</si>
  <si>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</si>
  <si>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</si>
  <si>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</si>
  <si>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</si>
  <si>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</si>
  <si>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</si>
  <si>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</si>
  <si>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</si>
  <si>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</si>
  <si>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</si>
  <si>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</si>
  <si>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</si>
  <si>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</si>
  <si>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</si>
  <si>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</si>
  <si>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</si>
  <si>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</si>
  <si>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</si>
  <si>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</si>
  <si>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</si>
  <si>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</si>
  <si>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</si>
  <si>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</si>
  <si>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</si>
  <si>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</si>
  <si>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ifiawards@accessdev.org, cc: satyan@accessdev.org</t>
  </si>
  <si>
    <t>Satyan Kumar</t>
  </si>
  <si>
    <t>ACCESS Development Services
22, Hauz Khas Village, New Delhi –  110016 Phone: +91 11 49050255 | +91 8477902287</t>
  </si>
  <si>
    <t>PAR&gt;30 Portfolio</t>
  </si>
  <si>
    <t>PAR&gt;90 Portfolio</t>
  </si>
  <si>
    <t>Sanitation systems/facilities constructed-New</t>
  </si>
  <si>
    <t>Sanitation systems/facilities- Refurbished/Upgraded</t>
  </si>
  <si>
    <t>Hygiene(bathroom, handwashing) facilities new/refurbished</t>
  </si>
  <si>
    <t xml:space="preserve">Water connections or storage Facilities </t>
  </si>
  <si>
    <t>Up to ₹10,000</t>
  </si>
  <si>
    <t>₹10,001 to ₹20,000</t>
  </si>
  <si>
    <t>₹20,001 to ₹30,000</t>
  </si>
  <si>
    <t>₹30,001 &amp; above</t>
  </si>
  <si>
    <t>No. of awareness meetings</t>
  </si>
  <si>
    <t>Loan officers for water &amp; sanitation</t>
  </si>
  <si>
    <t>Training</t>
  </si>
  <si>
    <t>FY 23</t>
  </si>
  <si>
    <t>FY 24</t>
  </si>
  <si>
    <t>*</t>
  </si>
  <si>
    <t>a)</t>
  </si>
  <si>
    <t>b)</t>
  </si>
  <si>
    <t>c)</t>
  </si>
  <si>
    <t>Client identification and selection tool used for WASH loans</t>
  </si>
  <si>
    <t>Names of the key lending partners. Does any of the debt investors have stated mandate of furthering SDG goal or WASH financing?</t>
  </si>
  <si>
    <t>No. of Loans Outstanding as on Mar 31, 2024</t>
  </si>
  <si>
    <t>Amount of Portfolio Outstanding in ₹ as on Mar 31, 2024</t>
  </si>
  <si>
    <t>No. of Loans Disbursed during the FY24</t>
  </si>
  <si>
    <t>Min. Ticket Size in (Amt. in ₹)</t>
  </si>
  <si>
    <t>Max. Ticket Size (Amt. in ₹)</t>
  </si>
  <si>
    <t xml:space="preserve"> Rate of Interest (%)</t>
  </si>
  <si>
    <t>Secured/ Unsecured</t>
  </si>
  <si>
    <t>Tenure (In Months)</t>
  </si>
  <si>
    <t>Average TAT of Loan Disbursement (No. of Days)</t>
  </si>
  <si>
    <t>Target Customers</t>
  </si>
  <si>
    <t>Brief Discription</t>
  </si>
  <si>
    <t>Amount of Loan Disbursed in ₹ during FY24</t>
  </si>
  <si>
    <t>Describe rationale and process innovation for lending to WASH segment</t>
  </si>
  <si>
    <t>Describe sourcing, underwriting, disbursement, collection
and post disbursement monitoring of the WASH portfolio</t>
  </si>
  <si>
    <t>Brief notes on use of technology for these segments</t>
  </si>
  <si>
    <t>Effective Interest Rate on WASH Loan</t>
  </si>
  <si>
    <t>Brief notes on Training tools and IEC material used to promote WASH Loans</t>
  </si>
  <si>
    <t xml:space="preserve">Specific Training module for wash Loans available or not </t>
  </si>
  <si>
    <t>WASH-related Training Details</t>
  </si>
  <si>
    <t>No. of trainings conducted in FY (for WASH)</t>
  </si>
  <si>
    <t>No. of manpower trained in FY (for WASH)</t>
  </si>
  <si>
    <t>No. of training Man-days (for WASH)</t>
  </si>
  <si>
    <r>
      <t xml:space="preserve"> Total Training Man-Days=Sum of Number of Participants </t>
    </r>
    <r>
      <rPr>
        <b/>
        <sz val="11"/>
        <rFont val="Century Gothic"/>
        <family val="2"/>
      </rPr>
      <t>X</t>
    </r>
    <r>
      <rPr>
        <sz val="11"/>
        <rFont val="Century Gothic"/>
        <family val="2"/>
      </rPr>
      <t xml:space="preserve"> Number of Training Days</t>
    </r>
  </si>
  <si>
    <t>A brief note on WASH products and tie-ups with external agencies (if any)</t>
  </si>
  <si>
    <t>Guidelines - WASH Financing Organization of the Year</t>
  </si>
  <si>
    <t>Number of Branches offering WASH Financing</t>
  </si>
  <si>
    <t>Number of Loan Officers Involved in Lending WASH Financing</t>
  </si>
  <si>
    <t>Number of Loan Accounts having PAR &gt;30 Days</t>
  </si>
  <si>
    <t>Number of Loan Accounts in WASH financing having PAR &gt;30 Days</t>
  </si>
  <si>
    <t>PAR &gt;30 Days Percentage  of WASH financing</t>
  </si>
  <si>
    <t xml:space="preserve">Does the organization or its affiliates carry out developmental activities other than WASH financing? </t>
  </si>
  <si>
    <t>Managing Director/Chief Executive Officer</t>
  </si>
  <si>
    <t>Chief Financial Officer</t>
  </si>
  <si>
    <t>Chief Technical Officer</t>
  </si>
  <si>
    <t>Customer Grievance Redressal Management Head</t>
  </si>
  <si>
    <t>Head-Human Resources</t>
  </si>
  <si>
    <t>SPOC Person for data</t>
  </si>
  <si>
    <t>GLP Growth Rate of WASH Financing</t>
  </si>
  <si>
    <r>
      <t xml:space="preserve">Number of Active Borrowers in WASH Financing </t>
    </r>
    <r>
      <rPr>
        <b/>
        <sz val="12"/>
        <color rgb="FF000000"/>
        <rFont val="Calibri"/>
        <family val="2"/>
      </rPr>
      <t>(Actual Nos.)</t>
    </r>
  </si>
  <si>
    <r>
      <t xml:space="preserve">Number of Women Borrowers in WASH Financing </t>
    </r>
    <r>
      <rPr>
        <b/>
        <sz val="12"/>
        <color rgb="FF000000"/>
        <rFont val="Calibri"/>
        <family val="2"/>
      </rPr>
      <t>(Actual Nos.)</t>
    </r>
  </si>
  <si>
    <r>
      <t>Gross Loan Portfolio Outstanding (including Off-B/s) in WASH Financing</t>
    </r>
    <r>
      <rPr>
        <b/>
        <sz val="12"/>
        <color rgb="FF000000"/>
        <rFont val="Calibri"/>
        <family val="2"/>
      </rPr>
      <t>(Actual Nos.)</t>
    </r>
  </si>
  <si>
    <r>
      <t xml:space="preserve">PAR&gt;30 Days (Amount) in WASH Financing </t>
    </r>
    <r>
      <rPr>
        <b/>
        <sz val="11"/>
        <color theme="1"/>
        <rFont val="Century Gothic"/>
        <family val="2"/>
      </rPr>
      <t>(₹ In actuals)</t>
    </r>
  </si>
  <si>
    <r>
      <t xml:space="preserve">PAR&gt;90 Days (Amount) in WASH Financing </t>
    </r>
    <r>
      <rPr>
        <b/>
        <sz val="11"/>
        <color theme="1"/>
        <rFont val="Century Gothic"/>
        <family val="2"/>
      </rPr>
      <t>(₹ In actuals)</t>
    </r>
  </si>
  <si>
    <t>PAR &gt;90 Days Percentage of WASH Financing</t>
  </si>
  <si>
    <t>Number of Loan Accounts in WASH Financing having PAR &gt;90 Days</t>
  </si>
  <si>
    <r>
      <t xml:space="preserve">Write off (Amount) in WASH Financing </t>
    </r>
    <r>
      <rPr>
        <b/>
        <sz val="11"/>
        <color theme="1"/>
        <rFont val="Century Gothic"/>
        <family val="2"/>
      </rPr>
      <t>(₹ In actuals)</t>
    </r>
    <r>
      <rPr>
        <sz val="12"/>
        <color rgb="FF000000"/>
        <rFont val="Calibri"/>
        <family val="2"/>
      </rPr>
      <t>(If applicable)</t>
    </r>
  </si>
  <si>
    <t>Percentage write off in WASH Financing</t>
  </si>
  <si>
    <t>Number of Loan Accounts (Written-off)</t>
  </si>
  <si>
    <t>Number of Loan Accounts in WASH Financing (Written-off), If applicable</t>
  </si>
  <si>
    <t>Number of Districts in which company has Lending OpeRations in WASH Financing</t>
  </si>
  <si>
    <t>Number of States in which Company has Lending OpeRations in WASH Financing</t>
  </si>
  <si>
    <t>All Ratios to be in %; all Ratios to be calculated for entire managed portfolio including Off-B/s portfolio</t>
  </si>
  <si>
    <t>Operating Expense Ratio (OpeRational expenses/Avg. of month end Portfolios during the year)</t>
  </si>
  <si>
    <t>OpeRational Self Sufficiency (Total income/Total Expense)</t>
  </si>
  <si>
    <t>All Ratios to be in %; all Ratios to be calculated only for on-B/s portfolio</t>
  </si>
  <si>
    <t>Financial Expense Ratio (Interest and fee paid to lenders/Avg. of month end Portfolios during the year)</t>
  </si>
  <si>
    <t>Capital to Assets Ratio (Net worth/Total Assets)</t>
  </si>
  <si>
    <t>Cost of Borrowings (Interest and fee paid to lenders/Avg. of month end borrowing outstandings)</t>
  </si>
  <si>
    <t>Disbursements(WASH Loans) - During FY</t>
  </si>
  <si>
    <t>Do you regularly share data with SROs?, If applicable</t>
  </si>
  <si>
    <t>Name your key investors (holding more than 4.95%)</t>
  </si>
  <si>
    <t>Any other Market Research/ Client Feedback Studies that entity has undertaken in last 3 years?</t>
  </si>
  <si>
    <t xml:space="preserve">Any innovative process or technology being used by your entity that you think sets you apart from others (Maximum 300 words) </t>
  </si>
  <si>
    <t>Year of Establishment</t>
  </si>
  <si>
    <t>Number of employees</t>
  </si>
  <si>
    <t>The number of individuals who are actively employed by an entity.  This number includes contract employees or advisors who dedicate a substantial portion of their time to the entity, even if they are not on the entity's employees roster.</t>
  </si>
  <si>
    <t>Number of loan officers</t>
  </si>
  <si>
    <t>The number of employees whose main activity is to manage a portion of the Gross Loan Portfolio.  A loan officer is directly responsible for arranging and monitoring client loans.</t>
  </si>
  <si>
    <t>Number of districts</t>
  </si>
  <si>
    <t>Number of branches</t>
  </si>
  <si>
    <t>The number of staffed points of service and administrative sites used to deliver or support the delivery of financial services to microfinance clients.</t>
  </si>
  <si>
    <t>Aggregate loan provisions</t>
  </si>
  <si>
    <t>Total Assets</t>
  </si>
  <si>
    <t>Total assets is the sum of property, plant and equipment, investment property, goodwill, intangible assets other than goodwill, Other financial assets, loans and receivables, investment accounted for using equity method, biological assets, non-current assets classified as held for sale, inventories, current tax assets, deferred tax assets, trade and other receivables, and cash and cash equivalents.
Total asset = Cash and cash Equivalent+Net Loan Portfolio+Other assets+Net fixed Assets</t>
  </si>
  <si>
    <t>Outstanding Borrowings</t>
  </si>
  <si>
    <t>The principal balance for all funds received through a loan agreement.</t>
  </si>
  <si>
    <t>Total Equity</t>
  </si>
  <si>
    <t>Equity is the sum of issued capital, retaining earnings, share premium, treasury shares, other equity interest, other reserves, donated equity, equity attributable to owners of parent and non-controlling interests.</t>
  </si>
  <si>
    <t>Net Loan Portfolio (Balance Sheet Portfolio)</t>
  </si>
  <si>
    <t>Asset under management (AUM)</t>
  </si>
  <si>
    <t>This includes both; Net Loan Portfolio and Managed Portfolio</t>
  </si>
  <si>
    <t>Number of active borrowers</t>
  </si>
  <si>
    <t>Number of outstanding loans</t>
  </si>
  <si>
    <t>Portfolio at Risk &gt; 30 days</t>
  </si>
  <si>
    <t>The total principal value outstanding of loans that have at least one payment more than 30 days overdue.</t>
  </si>
  <si>
    <t>Portfolio at Risk &gt; 60 days</t>
  </si>
  <si>
    <t>The total principal value outstanding of loans that have at least one payment more than 60 days overdue</t>
  </si>
  <si>
    <t>Portfolio at Risk &gt; 90 days</t>
  </si>
  <si>
    <t>The total principal value outstanding of loans that have at least one payment more than 90 days overdue</t>
  </si>
  <si>
    <t>Portfolio at Risk &gt; 180 days</t>
  </si>
  <si>
    <t>The total principal value outstanding of loans that have at least one payment more than 180 days overdue</t>
  </si>
  <si>
    <t>Number of Loan Disbursed</t>
  </si>
  <si>
    <t>Loan Amount Disbursed</t>
  </si>
  <si>
    <t>It means the reduction of the original value of an asset; the asset does not have any future value. A bad loan is usually written-off when the chances of recovering the due amount are very less.</t>
  </si>
  <si>
    <t>Drop out clients</t>
  </si>
  <si>
    <t>A microfinance institution may define a drop out as a client who does not immediately take out another loan after repaying the previous one or as a client who does not take out another loan within a certain number of months.</t>
  </si>
  <si>
    <t>New borrower</t>
  </si>
  <si>
    <t xml:space="preserve">New borrower means borrower who has been considered for a loan first time from your organization. Do not consider the borrowers who has been considered for a  loan after completing her previous cycle. For Example: Borrower completed her/his 1st cycle loan and got 2nd cycle loan are not new borrower for your organization. </t>
  </si>
  <si>
    <t>Microfinance Loans</t>
  </si>
  <si>
    <t>All collateral free loans given to a Household whose Household income is upto ₹ 3 Lakhs</t>
  </si>
  <si>
    <t>Return on Equity (RoE)</t>
  </si>
  <si>
    <t xml:space="preserve">Profit After Tax (PAT) during the quarter/Average Equity                                      </t>
  </si>
  <si>
    <t>Return on Assets (RoA)</t>
  </si>
  <si>
    <t xml:space="preserve">Profit After Tax (PAT) during the quarter/Average Assets </t>
  </si>
  <si>
    <t>Total Assets = Cash &amp; Cash Equivalent + Net Loan Portfolio + Other Assets + Net Fixed Assets</t>
  </si>
  <si>
    <t>Net Assets</t>
  </si>
  <si>
    <t>Total Assets less cash &amp; bank balances, and money market instruments.</t>
  </si>
  <si>
    <t>Average Operating Cost</t>
  </si>
  <si>
    <t>(Personnel Cost including incentive + Travel Cost + Admin Cost + Group Dev. Cost/Trainning Cost + Depreciation)/Average Portfolio Outstanding.</t>
  </si>
  <si>
    <t>Average Cost of Funds/Cost of Borrowings</t>
  </si>
  <si>
    <t>Total expenses on funding liabilities/Average Outstanding borrowings.    
Components which will be considered for the purpose of arriving at the cost of funds:
i. Expenses incurred towards interest payments
ii. Processing fee including service tax (amortized monthly)
iii. Stamp duty charges (amortized monthly)
iv. DD charges (amortized monthly)
v. Less interest accrued on security deposit</t>
  </si>
  <si>
    <t>All outstanding principals due for all outstanding client loans. This includes current, delinquent, and renegotiated loans, but not loans that have been written off.</t>
  </si>
  <si>
    <t>The number of individuals who currently have an outstanding loan balance with the entity or are primarily responsible for repaying any portion of the loan portfolio.</t>
  </si>
  <si>
    <t>The number of loans in the Loan portfolio, gross. For entities using a group lending methodology, the number of loans should refer to the number of individuals receiving loans as part of a group or as part of a group loan.</t>
  </si>
  <si>
    <t>Total number of accounts disbursed by the entity during the period.</t>
  </si>
  <si>
    <t>Total amount of loan disbursed by the entity for the period</t>
  </si>
  <si>
    <t xml:space="preserve">The number of districts in which the entity is operational. </t>
  </si>
  <si>
    <t>WASH</t>
  </si>
  <si>
    <t>The broad definitions of the three WASH components, as used by humanitarian and development practitioners, are: 
» WATER: Supply, storage, and/or access to safe drinking water. 
» SANITATION: Collection, storage, and transportation of human waste.
» HYGIENE: Hygiene practices and educational instruction of such practices</t>
  </si>
  <si>
    <t>Chief Risk Officer</t>
  </si>
  <si>
    <t>Year of Initiation of Microfinance Activities</t>
  </si>
  <si>
    <t>Year of Initiation of WASH Financing</t>
  </si>
  <si>
    <t>Lending Location (Urban , Rural , Combination)</t>
  </si>
  <si>
    <t>6.If the data or parameter is not applicable or relevant to your organization, please enter "N/A".</t>
  </si>
  <si>
    <t>Board of Directors as on March 31, 2024</t>
  </si>
  <si>
    <t>Committees as on March 31, 2024</t>
  </si>
  <si>
    <t>Names of equity investors of the company; Name the equity investors who have stated the mandate of furthering SDG goals or WASH financing.</t>
  </si>
  <si>
    <t>As per the RBI Guidelines, provisions are to be maintained by the entities.</t>
  </si>
  <si>
    <t>FINANCIAL &amp; OPERATIONAL DETAILS - Mention the data pertaining to the financial year ending March 31st
IMPORTANT NOTE: Please submit figures from audited financial statements</t>
  </si>
  <si>
    <t xml:space="preserve">Minimum two completed financial years in WASH* financing </t>
  </si>
  <si>
    <t>Others (Please Specify)</t>
  </si>
  <si>
    <t>*WASH</t>
  </si>
  <si>
    <t>Complete nomination Form</t>
  </si>
  <si>
    <t>Audited Financial Statements for the last three/two years (as applicable)</t>
  </si>
  <si>
    <t>Other important documents also need to be enclosed as per the requirement.</t>
  </si>
  <si>
    <t>Attached Audited Mar-24, Mar-23 and Mar-22 Financial Statements (YES/NO)
OR
Weblink of the Audited Financials
OR
Weblink of the Annual Report with Audited Financials</t>
  </si>
  <si>
    <t>Legal entity ( Company including Sec 8, Society, Trust, NBFC, NBFC-MFI, SFB, Bank)</t>
  </si>
  <si>
    <t>Legal entity (Company including Sec 8, Society, Trust, NBFC, NBFC-MFI, SFB, Bank, Private Company, Any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</si>
</sst>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 #,##0_ ;_ * \-#,##0_ ;_ * &quot;-&quot;??_ ;_ @_ "/>
  </numFmts>
  <fonts count="4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2"/>
      <color theme="1"/>
      <name val="Calibri"/>
      <family val="2"/>
    </font>
    <font>
      <sz val="11"/>
      <name val="Calibri"/>
      <family val="2"/>
    </font>
    <font>
      <i/>
      <sz val="11"/>
      <color theme="1"/>
      <name val="Calibri"/>
      <family val="2"/>
    </font>
    <font>
      <b/>
      <sz val="12"/>
      <color rgb="FF404040"/>
      <name val="Calibri"/>
      <family val="2"/>
    </font>
    <font>
      <sz val="12"/>
      <color theme="1"/>
      <name val="Calibri"/>
      <family val="2"/>
    </font>
    <font>
      <b/>
      <i/>
      <sz val="12"/>
      <color rgb="FF000000"/>
      <name val="Calibri"/>
      <family val="2"/>
    </font>
    <font>
      <b/>
      <sz val="12"/>
      <color rgb="FF000000"/>
      <name val="Calibri"/>
      <family val="2"/>
    </font>
    <font>
      <sz val="12"/>
      <color rgb="FF000000"/>
      <name val="Calibri"/>
      <family val="2"/>
    </font>
    <font>
      <i/>
      <sz val="12"/>
      <color theme="1"/>
      <name val="Calibri"/>
      <family val="2"/>
    </font>
    <font>
      <b/>
      <sz val="12"/>
      <color rgb="FF404040"/>
      <name val="Times New Roman"/>
      <family val="1"/>
    </font>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b/>
      <sz val="10"/>
      <name val="Calibri"/>
      <family val="2"/>
      <scheme val="minor"/>
    </font>
    <font>
      <b/>
      <sz val="12"/>
      <name val="Calibri"/>
      <family val="2"/>
      <scheme val="minor"/>
    </font>
    <font>
      <b/>
      <u/>
      <sz val="11"/>
      <color theme="1"/>
      <name val="Century Gothic"/>
      <family val="2"/>
    </font>
    <font>
      <sz val="11"/>
      <color rgb="FF212529"/>
      <name val="Century Gothic"/>
      <family val="2"/>
    </font>
    <font>
      <b/>
      <sz val="9"/>
      <color indexed="81"/>
      <name val="Tahoma"/>
      <family val="2"/>
    </font>
    <font>
      <sz val="9"/>
      <color indexed="81"/>
      <name val="Tahoma"/>
      <family val="2"/>
    </font>
    <font>
      <sz val="11"/>
      <name val="Century Gothic"/>
      <family val="2"/>
    </font>
    <font>
      <b/>
      <sz val="11"/>
      <name val="Century Gothic"/>
      <family val="2"/>
    </font>
    <font>
      <i/>
      <sz val="11"/>
      <color theme="1"/>
      <name val="Century Gothic"/>
      <family val="2"/>
    </font>
    <font>
      <b/>
      <u/>
      <sz val="11"/>
      <name val="Century Gothic"/>
      <family val="2"/>
    </font>
    <font>
      <b/>
      <i/>
      <sz val="11"/>
      <color rgb="FF000000"/>
      <name val="Century Gothic"/>
      <family val="2"/>
    </font>
    <font>
      <sz val="11"/>
      <color rgb="FF000000"/>
      <name val="Arial"/>
      <family val="2"/>
    </font>
    <font>
      <u/>
      <sz val="14"/>
      <color rgb="FF0000FF"/>
      <name val="Garamond"/>
      <family val="1"/>
    </font>
    <font>
      <b/>
      <sz val="14"/>
      <color theme="1"/>
      <name val="Garamond"/>
      <family val="1"/>
    </font>
    <font>
      <sz val="14"/>
      <color theme="1"/>
      <name val="Garamond"/>
      <family val="1"/>
    </font>
    <font>
      <sz val="12"/>
      <color theme="1"/>
      <name val="Garamond"/>
      <family val="1"/>
    </font>
    <font>
      <b/>
      <sz val="14"/>
      <color theme="1"/>
      <name val="Calibri (Body)"/>
    </font>
    <font>
      <sz val="11"/>
      <color rgb="FF000000"/>
      <name val="Calibri"/>
      <family val="2"/>
      <scheme val="minor"/>
    </font>
    <font>
      <b/>
      <sz val="11"/>
      <color rgb="FF000000"/>
      <name val="Calibri"/>
      <family val="2"/>
      <scheme val="minor"/>
    </font>
    <font>
      <sz val="11"/>
      <color theme="0"/>
      <name val="Century Gothic"/>
      <family val="2"/>
    </font>
  </fonts>
  <fills count="25">
    <fill>
      <patternFill patternType="none"/>
    </fill>
    <fill>
      <patternFill patternType="gray125"/>
    </fill>
    <fill>
      <patternFill patternType="solid">
        <fgColor rgb="FFFABF8F"/>
        <bgColor rgb="FFFABF8F"/>
      </patternFill>
    </fill>
    <fill>
      <patternFill patternType="solid">
        <fgColor rgb="FFC2D69B"/>
        <bgColor rgb="FFC2D69B"/>
      </patternFill>
    </fill>
    <fill>
      <patternFill patternType="solid">
        <fgColor rgb="FFFFFF00"/>
        <bgColor rgb="FFFFFF00"/>
      </patternFill>
    </fill>
    <fill>
      <patternFill patternType="solid">
        <fgColor theme="0"/>
        <bgColor theme="0"/>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C7310"/>
        <bgColor indexed="64"/>
      </patternFill>
    </fill>
    <fill>
      <patternFill patternType="solid">
        <fgColor rgb="FFF39444"/>
        <bgColor indexed="64"/>
      </patternFill>
    </fill>
    <fill>
      <patternFill patternType="solid">
        <fgColor rgb="FFFFFFFF"/>
        <bgColor indexed="64"/>
      </patternFill>
    </fill>
    <fill>
      <patternFill patternType="solid">
        <fgColor rgb="FFFC7310"/>
        <bgColor rgb="FFF2F2F2"/>
      </patternFill>
    </fill>
    <fill>
      <patternFill patternType="solid">
        <fgColor rgb="FFFC7310"/>
        <bgColor rgb="FFC6D9F0"/>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rgb="FFF2F2F2"/>
      </patternFill>
    </fill>
    <fill>
      <patternFill patternType="solid">
        <fgColor theme="5"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4" tint="0.79992065187536243"/>
        <bgColor theme="4" tint="0.79992065187536243"/>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style="thin">
        <color auto="1"/>
      </right>
      <top style="thin">
        <color rgb="FF000000"/>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indexed="64"/>
      </top>
      <bottom style="double">
        <color indexed="64"/>
      </bottom>
      <diagonal/>
    </border>
    <border>
      <left style="thin">
        <color rgb="FF000000"/>
      </left>
      <right/>
      <top style="thin">
        <color indexed="64"/>
      </top>
      <bottom/>
      <diagonal/>
    </border>
    <border>
      <left/>
      <right/>
      <top style="thin">
        <color indexed="64"/>
      </top>
      <bottom/>
      <diagonal/>
    </border>
    <border>
      <left style="thin">
        <color rgb="FF000000"/>
      </left>
      <right style="thin">
        <color rgb="FF000000"/>
      </right>
      <top style="thin">
        <color indexed="64"/>
      </top>
      <bottom style="double">
        <color indexed="64"/>
      </bottom>
      <diagonal/>
    </border>
    <border>
      <left style="thin">
        <color indexed="64"/>
      </left>
      <right/>
      <top/>
      <bottom style="thin">
        <color indexed="64"/>
      </bottom>
      <diagonal/>
    </border>
    <border>
      <left style="thin">
        <color rgb="FF000000"/>
      </left>
      <right/>
      <top/>
      <bottom style="double">
        <color indexed="64"/>
      </bottom>
      <diagonal/>
    </border>
    <border>
      <left style="thin">
        <color rgb="FF000000"/>
      </left>
      <right style="thin">
        <color rgb="FF000000"/>
      </right>
      <top style="double">
        <color indexed="64"/>
      </top>
      <bottom/>
      <diagonal/>
    </border>
    <border>
      <left/>
      <right style="thin">
        <color rgb="FF000000"/>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theme="4"/>
      </left>
      <right style="thin">
        <color theme="4"/>
      </right>
      <top style="thin">
        <color theme="4"/>
      </top>
      <bottom style="thin">
        <color theme="4"/>
      </bottom>
      <diagonal/>
    </border>
    <border>
      <left/>
      <right style="thin">
        <color indexed="64"/>
      </right>
      <top/>
      <bottom style="thin">
        <color indexed="64"/>
      </bottom>
      <diagonal/>
    </border>
  </borders>
  <cellStyleXfs count="6">
    <xf numFmtId="0" fontId="0" fillId="0" borderId="0"/>
    <xf numFmtId="164" fontId="18" fillId="0" borderId="0" applyFont="0" applyFill="0" applyBorder="0" applyAlignment="0" applyProtection="0"/>
    <xf numFmtId="9" fontId="18" fillId="0" borderId="0" applyFont="0" applyFill="0" applyBorder="0" applyAlignment="0" applyProtection="0"/>
    <xf numFmtId="0" fontId="6" fillId="0" borderId="12"/>
    <xf numFmtId="0" fontId="35" fillId="0" borderId="12"/>
    <xf numFmtId="164" fontId="5" fillId="0" borderId="12" applyFont="0" applyFill="0" applyBorder="0" applyAlignment="0" applyProtection="0"/>
  </cellStyleXfs>
  <cellXfs count="413">
    <xf numFmtId="0" fontId="0" fillId="0" borderId="0" xfId="0"/>
    <xf numFmtId="0" fontId="6" fillId="0" borderId="0" xfId="0" applyFont="1" applyAlignment="1">
      <alignment horizontal="right"/>
    </xf>
    <xf numFmtId="0" fontId="7" fillId="0" borderId="0" xfId="0" applyFont="1"/>
    <xf numFmtId="0" fontId="8" fillId="0" borderId="0" xfId="0" applyFont="1"/>
    <xf numFmtId="0" fontId="7" fillId="0" borderId="1" xfId="0" applyFont="1" applyBorder="1" applyAlignment="1">
      <alignment horizontal="right"/>
    </xf>
    <xf numFmtId="0" fontId="7" fillId="0" borderId="2" xfId="0" applyFont="1" applyBorder="1"/>
    <xf numFmtId="0" fontId="6" fillId="0" borderId="2" xfId="0" applyFont="1" applyBorder="1"/>
    <xf numFmtId="0" fontId="6" fillId="0" borderId="3" xfId="0" applyFont="1" applyBorder="1"/>
    <xf numFmtId="0" fontId="7" fillId="0" borderId="4" xfId="0" applyFont="1" applyBorder="1" applyAlignment="1">
      <alignment horizontal="right"/>
    </xf>
    <xf numFmtId="0" fontId="6" fillId="0" borderId="0" xfId="0" applyFont="1"/>
    <xf numFmtId="0" fontId="6" fillId="0" borderId="5" xfId="0" applyFont="1" applyBorder="1"/>
    <xf numFmtId="0" fontId="7" fillId="0" borderId="6" xfId="0" applyFont="1" applyBorder="1" applyAlignment="1">
      <alignment horizontal="right"/>
    </xf>
    <xf numFmtId="0" fontId="6" fillId="0" borderId="7" xfId="0" applyFont="1" applyBorder="1"/>
    <xf numFmtId="0" fontId="6" fillId="0" borderId="8" xfId="0" applyFont="1" applyBorder="1"/>
    <xf numFmtId="0" fontId="7" fillId="0" borderId="0" xfId="0" applyFont="1" applyAlignment="1">
      <alignment horizontal="right"/>
    </xf>
    <xf numFmtId="0" fontId="12" fillId="0" borderId="0" xfId="0" applyFont="1"/>
    <xf numFmtId="0" fontId="12" fillId="0" borderId="11" xfId="0" applyFont="1" applyBorder="1" applyAlignment="1">
      <alignment vertical="center"/>
    </xf>
    <xf numFmtId="0" fontId="13" fillId="0" borderId="11" xfId="0" applyFont="1" applyBorder="1" applyAlignment="1">
      <alignment vertical="center"/>
    </xf>
    <xf numFmtId="0" fontId="14" fillId="0" borderId="11" xfId="0" applyFont="1" applyBorder="1" applyAlignment="1">
      <alignment horizontal="center" vertical="center"/>
    </xf>
    <xf numFmtId="0" fontId="15" fillId="0" borderId="11" xfId="0" applyFont="1" applyBorder="1" applyAlignment="1">
      <alignment vertical="center"/>
    </xf>
    <xf numFmtId="0" fontId="13" fillId="4" borderId="11" xfId="0" applyFont="1" applyFill="1" applyBorder="1" applyAlignment="1">
      <alignment vertical="center"/>
    </xf>
    <xf numFmtId="0" fontId="16" fillId="4" borderId="11" xfId="0" applyFont="1" applyFill="1" applyBorder="1" applyAlignment="1">
      <alignment vertical="center"/>
    </xf>
    <xf numFmtId="0" fontId="15" fillId="4" borderId="11" xfId="0" applyFont="1" applyFill="1" applyBorder="1" applyAlignment="1">
      <alignment horizontal="center" vertical="center"/>
    </xf>
    <xf numFmtId="0" fontId="0" fillId="0" borderId="12" xfId="0" applyBorder="1"/>
    <xf numFmtId="0" fontId="15" fillId="0" borderId="17" xfId="0" applyFont="1" applyBorder="1" applyAlignment="1">
      <alignment vertical="center"/>
    </xf>
    <xf numFmtId="0" fontId="12" fillId="0" borderId="18" xfId="0" applyFont="1" applyBorder="1" applyAlignment="1">
      <alignment vertical="center"/>
    </xf>
    <xf numFmtId="0" fontId="15" fillId="0" borderId="6" xfId="0" applyFont="1" applyBorder="1" applyAlignment="1">
      <alignment vertical="center"/>
    </xf>
    <xf numFmtId="0" fontId="15" fillId="0" borderId="18" xfId="0" applyFont="1" applyBorder="1" applyAlignment="1">
      <alignment vertical="center"/>
    </xf>
    <xf numFmtId="0" fontId="12" fillId="7" borderId="12" xfId="0" applyFont="1" applyFill="1" applyBorder="1"/>
    <xf numFmtId="0" fontId="0" fillId="8" borderId="0" xfId="0" applyFill="1"/>
    <xf numFmtId="0" fontId="13" fillId="9" borderId="17" xfId="0" applyFont="1" applyFill="1" applyBorder="1" applyAlignment="1">
      <alignment vertical="center"/>
    </xf>
    <xf numFmtId="0" fontId="13" fillId="9" borderId="19" xfId="0" applyFont="1" applyFill="1" applyBorder="1" applyAlignment="1">
      <alignment vertical="center"/>
    </xf>
    <xf numFmtId="0" fontId="13" fillId="9" borderId="20" xfId="0" applyFont="1" applyFill="1" applyBorder="1" applyAlignment="1">
      <alignment vertical="center"/>
    </xf>
    <xf numFmtId="0" fontId="13" fillId="9" borderId="21" xfId="0" applyFont="1" applyFill="1" applyBorder="1" applyAlignment="1">
      <alignment vertical="center"/>
    </xf>
    <xf numFmtId="0" fontId="11" fillId="9" borderId="11" xfId="0" applyFont="1" applyFill="1" applyBorder="1" applyAlignment="1">
      <alignment horizontal="left" vertical="center"/>
    </xf>
    <xf numFmtId="0" fontId="12" fillId="9" borderId="11" xfId="0" applyFont="1" applyFill="1" applyBorder="1" applyAlignment="1">
      <alignment vertical="center"/>
    </xf>
    <xf numFmtId="0" fontId="9" fillId="0" borderId="18" xfId="0" applyFont="1" applyBorder="1"/>
    <xf numFmtId="0" fontId="0" fillId="0" borderId="18" xfId="0" applyBorder="1"/>
    <xf numFmtId="0" fontId="8" fillId="0" borderId="12" xfId="0" applyFont="1" applyBorder="1" applyAlignment="1">
      <alignment horizontal="center" vertical="center"/>
    </xf>
    <xf numFmtId="0" fontId="12" fillId="0" borderId="12" xfId="0" applyFont="1" applyBorder="1" applyAlignment="1">
      <alignment vertical="center"/>
    </xf>
    <xf numFmtId="0" fontId="5" fillId="9" borderId="0" xfId="0" quotePrefix="1" applyFont="1" applyFill="1"/>
    <xf numFmtId="0" fontId="0" fillId="9" borderId="0" xfId="0" applyFill="1"/>
    <xf numFmtId="0" fontId="12" fillId="0" borderId="17" xfId="0" applyFont="1" applyBorder="1" applyAlignment="1">
      <alignment vertical="center"/>
    </xf>
    <xf numFmtId="10" fontId="21" fillId="11" borderId="24" xfId="2" applyNumberFormat="1" applyFont="1" applyFill="1" applyBorder="1" applyAlignment="1" applyProtection="1">
      <alignment horizontal="left" vertical="center"/>
    </xf>
    <xf numFmtId="10" fontId="21" fillId="11" borderId="18" xfId="2" applyNumberFormat="1" applyFont="1" applyFill="1" applyBorder="1" applyAlignment="1" applyProtection="1">
      <alignment horizontal="left" vertical="center"/>
    </xf>
    <xf numFmtId="0" fontId="11" fillId="9" borderId="15" xfId="0" applyFont="1" applyFill="1" applyBorder="1" applyAlignment="1">
      <alignment horizontal="left" vertical="center"/>
    </xf>
    <xf numFmtId="166" fontId="12" fillId="0" borderId="11" xfId="1" applyNumberFormat="1" applyFont="1" applyFill="1" applyBorder="1" applyAlignment="1">
      <alignment vertical="center"/>
    </xf>
    <xf numFmtId="166" fontId="12" fillId="0" borderId="15" xfId="1" applyNumberFormat="1" applyFont="1" applyFill="1" applyBorder="1" applyAlignment="1">
      <alignment vertical="center"/>
    </xf>
    <xf numFmtId="166" fontId="12" fillId="0" borderId="18" xfId="1" applyNumberFormat="1" applyFont="1" applyFill="1" applyBorder="1" applyAlignment="1">
      <alignment vertical="center"/>
    </xf>
    <xf numFmtId="164" fontId="8" fillId="0" borderId="24" xfId="1" applyFont="1" applyFill="1" applyBorder="1" applyAlignment="1">
      <alignment vertical="center"/>
    </xf>
    <xf numFmtId="166" fontId="15" fillId="0" borderId="11" xfId="1" applyNumberFormat="1" applyFont="1" applyBorder="1" applyAlignment="1">
      <alignment horizontal="center" vertical="center"/>
    </xf>
    <xf numFmtId="9" fontId="15" fillId="0" borderId="11" xfId="2" applyFont="1" applyBorder="1" applyAlignment="1">
      <alignment horizontal="center" vertical="center"/>
    </xf>
    <xf numFmtId="0" fontId="24" fillId="9" borderId="37" xfId="0" applyFont="1" applyFill="1" applyBorder="1" applyAlignment="1">
      <alignment vertical="top"/>
    </xf>
    <xf numFmtId="0" fontId="12" fillId="0" borderId="18" xfId="0" applyFont="1" applyBorder="1"/>
    <xf numFmtId="9" fontId="15" fillId="0" borderId="15" xfId="2" applyFont="1" applyBorder="1" applyAlignment="1">
      <alignment horizontal="center" vertical="center"/>
    </xf>
    <xf numFmtId="0" fontId="12" fillId="9" borderId="18" xfId="0" applyFont="1" applyFill="1" applyBorder="1"/>
    <xf numFmtId="166" fontId="21" fillId="11" borderId="18" xfId="1" applyNumberFormat="1" applyFont="1" applyFill="1" applyBorder="1" applyAlignment="1" applyProtection="1">
      <alignment horizontal="left" vertical="center"/>
    </xf>
    <xf numFmtId="0" fontId="12" fillId="0" borderId="16" xfId="0" applyFont="1" applyBorder="1" applyAlignment="1">
      <alignment vertical="center"/>
    </xf>
    <xf numFmtId="0" fontId="12" fillId="0" borderId="6" xfId="0" applyFont="1" applyBorder="1" applyAlignment="1">
      <alignment vertical="center"/>
    </xf>
    <xf numFmtId="0" fontId="16" fillId="0" borderId="18" xfId="0" applyFont="1" applyBorder="1" applyAlignment="1">
      <alignment vertical="center"/>
    </xf>
    <xf numFmtId="0" fontId="24" fillId="9" borderId="39" xfId="0" applyFont="1" applyFill="1" applyBorder="1" applyAlignment="1">
      <alignment horizontal="left" vertical="top"/>
    </xf>
    <xf numFmtId="10" fontId="8" fillId="11" borderId="18" xfId="2" applyNumberFormat="1" applyFont="1" applyFill="1" applyBorder="1" applyAlignment="1">
      <alignment vertical="center"/>
    </xf>
    <xf numFmtId="0" fontId="12" fillId="9" borderId="22" xfId="0" applyFont="1" applyFill="1" applyBorder="1"/>
    <xf numFmtId="0" fontId="25" fillId="9" borderId="38" xfId="0" applyFont="1" applyFill="1" applyBorder="1" applyAlignment="1">
      <alignment horizontal="left" vertical="top"/>
    </xf>
    <xf numFmtId="0" fontId="25" fillId="9" borderId="2" xfId="0" applyFont="1" applyFill="1" applyBorder="1" applyAlignment="1">
      <alignment vertical="top"/>
    </xf>
    <xf numFmtId="0" fontId="5" fillId="0" borderId="18" xfId="0" applyFont="1" applyBorder="1" applyAlignment="1">
      <alignment vertical="top"/>
    </xf>
    <xf numFmtId="0" fontId="26" fillId="12" borderId="0" xfId="0" applyFont="1" applyFill="1" applyProtection="1">
      <protection locked="0"/>
    </xf>
    <xf numFmtId="0" fontId="20" fillId="0" borderId="0" xfId="0" applyFont="1" applyProtection="1">
      <protection locked="0"/>
    </xf>
    <xf numFmtId="0" fontId="20" fillId="0" borderId="12" xfId="0" applyFont="1" applyBorder="1" applyProtection="1">
      <protection locked="0"/>
    </xf>
    <xf numFmtId="0" fontId="21" fillId="0" borderId="40" xfId="0" applyFont="1" applyBorder="1" applyProtection="1">
      <protection locked="0"/>
    </xf>
    <xf numFmtId="0" fontId="26" fillId="13" borderId="18" xfId="0" applyFont="1" applyFill="1" applyBorder="1" applyProtection="1">
      <protection locked="0"/>
    </xf>
    <xf numFmtId="15" fontId="21" fillId="0" borderId="18" xfId="0" applyNumberFormat="1" applyFont="1" applyBorder="1" applyProtection="1">
      <protection locked="0"/>
    </xf>
    <xf numFmtId="0" fontId="20" fillId="0" borderId="18" xfId="0" applyFont="1" applyBorder="1" applyProtection="1">
      <protection locked="0"/>
    </xf>
    <xf numFmtId="15" fontId="21" fillId="0" borderId="18" xfId="0" applyNumberFormat="1" applyFont="1" applyBorder="1" applyAlignment="1" applyProtection="1">
      <alignment horizontal="center"/>
      <protection locked="0"/>
    </xf>
    <xf numFmtId="0" fontId="21" fillId="13" borderId="18" xfId="0" applyFont="1" applyFill="1" applyBorder="1" applyProtection="1">
      <protection locked="0"/>
    </xf>
    <xf numFmtId="0" fontId="27" fillId="14" borderId="18" xfId="0" applyFont="1" applyFill="1" applyBorder="1" applyAlignment="1" applyProtection="1">
      <alignment vertical="center" wrapText="1"/>
      <protection locked="0"/>
    </xf>
    <xf numFmtId="0" fontId="21" fillId="12" borderId="0" xfId="0" applyFont="1" applyFill="1" applyAlignment="1">
      <alignment horizontal="left" vertical="center"/>
    </xf>
    <xf numFmtId="0" fontId="21" fillId="12"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horizontal="center" vertical="top"/>
      <protection locked="0"/>
    </xf>
    <xf numFmtId="0" fontId="20" fillId="0" borderId="0" xfId="0" applyFont="1" applyAlignment="1" applyProtection="1">
      <alignment horizontal="center" vertical="top"/>
      <protection locked="0"/>
    </xf>
    <xf numFmtId="15" fontId="20" fillId="0" borderId="0" xfId="0" applyNumberFormat="1" applyFont="1"/>
    <xf numFmtId="15" fontId="20" fillId="0" borderId="0" xfId="0" applyNumberFormat="1" applyFont="1" applyProtection="1">
      <protection locked="0"/>
    </xf>
    <xf numFmtId="0" fontId="21" fillId="13" borderId="0" xfId="0" applyFont="1" applyFill="1" applyAlignment="1">
      <alignment horizontal="center" vertical="top"/>
    </xf>
    <xf numFmtId="0" fontId="26" fillId="13" borderId="0" xfId="0" applyFont="1" applyFill="1" applyProtection="1">
      <protection locked="0"/>
    </xf>
    <xf numFmtId="0" fontId="21" fillId="13" borderId="0" xfId="0" applyFont="1" applyFill="1" applyProtection="1">
      <protection locked="0"/>
    </xf>
    <xf numFmtId="0" fontId="20" fillId="13" borderId="0" xfId="0" applyFont="1" applyFill="1" applyProtection="1">
      <protection locked="0"/>
    </xf>
    <xf numFmtId="0" fontId="26" fillId="13" borderId="0" xfId="0" applyFont="1" applyFill="1" applyAlignment="1" applyProtection="1">
      <alignment horizontal="left" vertical="top"/>
      <protection locked="0"/>
    </xf>
    <xf numFmtId="0" fontId="20" fillId="0" borderId="0" xfId="0" applyFont="1" applyAlignment="1" applyProtection="1">
      <alignment horizontal="center" vertical="center" wrapText="1"/>
      <protection locked="0"/>
    </xf>
    <xf numFmtId="0" fontId="20" fillId="0" borderId="40" xfId="0" applyFont="1" applyBorder="1" applyAlignment="1" applyProtection="1">
      <alignment horizontal="center" vertical="center" wrapText="1"/>
      <protection locked="0"/>
    </xf>
    <xf numFmtId="0" fontId="20" fillId="0" borderId="12" xfId="0" applyFont="1" applyBorder="1"/>
    <xf numFmtId="0" fontId="20" fillId="0" borderId="46" xfId="0" applyFont="1" applyBorder="1" applyAlignment="1" applyProtection="1">
      <alignment horizontal="center" vertical="top"/>
      <protection locked="0"/>
    </xf>
    <xf numFmtId="164" fontId="20" fillId="0" borderId="12" xfId="1" applyFont="1" applyBorder="1" applyProtection="1"/>
    <xf numFmtId="164" fontId="20" fillId="0" borderId="48" xfId="1" applyFont="1" applyBorder="1" applyProtection="1"/>
    <xf numFmtId="164" fontId="20" fillId="0" borderId="0" xfId="0" applyNumberFormat="1" applyFont="1" applyProtection="1">
      <protection locked="0"/>
    </xf>
    <xf numFmtId="0" fontId="26" fillId="0" borderId="0" xfId="0" applyFont="1" applyProtection="1">
      <protection locked="0"/>
    </xf>
    <xf numFmtId="0" fontId="20" fillId="0" borderId="0" xfId="0" applyFont="1" applyAlignment="1" applyProtection="1">
      <alignment horizontal="right"/>
      <protection locked="0"/>
    </xf>
    <xf numFmtId="0" fontId="20" fillId="0" borderId="0" xfId="0" applyFont="1" applyAlignment="1" applyProtection="1">
      <alignment horizontal="left"/>
      <protection locked="0"/>
    </xf>
    <xf numFmtId="164" fontId="20" fillId="0" borderId="0" xfId="1" applyFont="1" applyProtection="1"/>
    <xf numFmtId="9" fontId="20" fillId="0" borderId="0" xfId="2" applyFont="1" applyProtection="1"/>
    <xf numFmtId="0" fontId="20" fillId="0" borderId="48" xfId="0" applyFont="1" applyBorder="1"/>
    <xf numFmtId="0" fontId="20" fillId="0" borderId="50" xfId="0" applyFont="1" applyBorder="1" applyAlignment="1" applyProtection="1">
      <alignment horizontal="center" vertical="top"/>
      <protection locked="0"/>
    </xf>
    <xf numFmtId="0" fontId="20" fillId="0" borderId="0" xfId="0" applyFont="1"/>
    <xf numFmtId="166" fontId="21" fillId="0" borderId="0" xfId="1" applyNumberFormat="1" applyFont="1" applyProtection="1"/>
    <xf numFmtId="165" fontId="21" fillId="0" borderId="0" xfId="1" applyNumberFormat="1" applyFont="1" applyAlignment="1" applyProtection="1">
      <alignment horizontal="right"/>
    </xf>
    <xf numFmtId="0" fontId="20" fillId="0" borderId="0" xfId="0" applyFont="1" applyAlignment="1" applyProtection="1">
      <alignment horizontal="center" vertical="top" wrapText="1"/>
      <protection locked="0"/>
    </xf>
    <xf numFmtId="164" fontId="20" fillId="0" borderId="0" xfId="1" applyFont="1" applyProtection="1">
      <protection locked="0"/>
    </xf>
    <xf numFmtId="9" fontId="20" fillId="0" borderId="0" xfId="2" applyFont="1" applyProtection="1">
      <protection locked="0"/>
    </xf>
    <xf numFmtId="0" fontId="21" fillId="15" borderId="12" xfId="0" applyFont="1" applyFill="1" applyBorder="1" applyAlignment="1">
      <alignment horizontal="center" vertical="center" wrapText="1"/>
    </xf>
    <xf numFmtId="0" fontId="21" fillId="6" borderId="12" xfId="0" applyFont="1" applyFill="1" applyBorder="1" applyAlignment="1">
      <alignment vertical="center" wrapText="1"/>
    </xf>
    <xf numFmtId="0" fontId="20" fillId="0" borderId="0" xfId="0" applyFont="1" applyAlignment="1">
      <alignment horizontal="left" vertical="center"/>
    </xf>
    <xf numFmtId="0" fontId="21" fillId="0" borderId="11" xfId="0" applyFont="1" applyBorder="1" applyAlignment="1">
      <alignment horizontal="right" vertical="center" wrapText="1"/>
    </xf>
    <xf numFmtId="0" fontId="21" fillId="0" borderId="17" xfId="0" applyFont="1" applyBorder="1" applyAlignment="1">
      <alignment horizontal="left" vertical="center" wrapText="1"/>
    </xf>
    <xf numFmtId="0" fontId="30" fillId="0" borderId="12" xfId="0" applyFont="1" applyBorder="1"/>
    <xf numFmtId="0" fontId="21" fillId="5" borderId="17" xfId="0" applyFont="1" applyFill="1" applyBorder="1" applyAlignment="1">
      <alignment horizontal="left" vertical="center" wrapText="1"/>
    </xf>
    <xf numFmtId="0" fontId="21" fillId="0" borderId="0" xfId="0" applyFont="1" applyAlignment="1">
      <alignment vertical="center"/>
    </xf>
    <xf numFmtId="0" fontId="21" fillId="0" borderId="15" xfId="0" applyFont="1" applyBorder="1" applyAlignment="1">
      <alignment horizontal="right" vertical="center" wrapText="1"/>
    </xf>
    <xf numFmtId="0" fontId="21" fillId="0" borderId="0" xfId="0" applyFont="1" applyAlignment="1">
      <alignment horizontal="center" vertical="center"/>
    </xf>
    <xf numFmtId="0" fontId="21" fillId="0" borderId="14" xfId="0" applyFont="1" applyBorder="1" applyAlignment="1">
      <alignment horizontal="right" vertical="center" wrapText="1"/>
    </xf>
    <xf numFmtId="0" fontId="21" fillId="0" borderId="14" xfId="0" applyFont="1" applyBorder="1" applyAlignment="1">
      <alignment vertical="center" wrapText="1"/>
    </xf>
    <xf numFmtId="0" fontId="21" fillId="0" borderId="18" xfId="0" applyFont="1" applyBorder="1" applyAlignment="1">
      <alignment vertical="center"/>
    </xf>
    <xf numFmtId="0" fontId="21" fillId="0" borderId="12" xfId="0" applyFont="1" applyBorder="1" applyAlignment="1">
      <alignment vertical="center"/>
    </xf>
    <xf numFmtId="0" fontId="21" fillId="5" borderId="16" xfId="0" applyFont="1" applyFill="1" applyBorder="1" applyAlignment="1">
      <alignment horizontal="left" vertical="center" wrapText="1"/>
    </xf>
    <xf numFmtId="0" fontId="21" fillId="0" borderId="51" xfId="0" applyFont="1" applyBorder="1" applyAlignment="1">
      <alignment vertical="center" wrapText="1"/>
    </xf>
    <xf numFmtId="0" fontId="21" fillId="0" borderId="52" xfId="0" applyFont="1" applyBorder="1" applyAlignment="1">
      <alignment vertical="center" wrapText="1"/>
    </xf>
    <xf numFmtId="0" fontId="21" fillId="0" borderId="53" xfId="0" applyFont="1" applyBorder="1" applyAlignment="1">
      <alignment vertical="center" wrapText="1"/>
    </xf>
    <xf numFmtId="0" fontId="0" fillId="0" borderId="12" xfId="0" applyBorder="1" applyAlignment="1">
      <alignment horizontal="center" vertical="center" wrapText="1"/>
    </xf>
    <xf numFmtId="0" fontId="21" fillId="0" borderId="12" xfId="0" applyFont="1" applyBorder="1" applyAlignment="1">
      <alignment vertical="center" wrapText="1"/>
    </xf>
    <xf numFmtId="0" fontId="21" fillId="15" borderId="12" xfId="0" applyFont="1" applyFill="1" applyBorder="1" applyAlignment="1">
      <alignment vertical="center" wrapText="1"/>
    </xf>
    <xf numFmtId="0" fontId="21" fillId="0" borderId="54" xfId="0" applyFont="1" applyBorder="1" applyAlignment="1">
      <alignment horizontal="left" vertical="center" wrapText="1"/>
    </xf>
    <xf numFmtId="0" fontId="21" fillId="0" borderId="42" xfId="0" applyFont="1" applyBorder="1" applyAlignment="1">
      <alignment horizontal="left" vertical="center" wrapText="1"/>
    </xf>
    <xf numFmtId="0" fontId="21" fillId="0" borderId="49" xfId="0" applyFont="1" applyBorder="1" applyAlignment="1">
      <alignment vertical="center" wrapText="1"/>
    </xf>
    <xf numFmtId="0" fontId="31" fillId="0" borderId="49" xfId="0" applyFont="1" applyBorder="1"/>
    <xf numFmtId="9" fontId="31" fillId="0" borderId="49" xfId="2" applyFont="1" applyBorder="1" applyAlignment="1"/>
    <xf numFmtId="0" fontId="21" fillId="0" borderId="6" xfId="0" applyFont="1" applyBorder="1" applyAlignment="1">
      <alignment horizontal="right" vertical="center" wrapText="1"/>
    </xf>
    <xf numFmtId="9" fontId="21" fillId="0" borderId="24" xfId="2" applyFont="1" applyBorder="1" applyAlignment="1">
      <alignment horizontal="center" vertical="center"/>
    </xf>
    <xf numFmtId="0" fontId="21" fillId="0" borderId="17" xfId="0" applyFont="1" applyBorder="1" applyAlignment="1">
      <alignment horizontal="right" vertical="center" wrapText="1"/>
    </xf>
    <xf numFmtId="0" fontId="21" fillId="0" borderId="55" xfId="0" applyFont="1" applyBorder="1" applyAlignment="1">
      <alignment horizontal="right" vertical="center" wrapText="1"/>
    </xf>
    <xf numFmtId="0" fontId="21" fillId="0" borderId="56" xfId="0" applyFont="1" applyBorder="1" applyAlignment="1">
      <alignment horizontal="right" vertical="center" wrapText="1"/>
    </xf>
    <xf numFmtId="0" fontId="21" fillId="0" borderId="22" xfId="0" applyFont="1" applyBorder="1" applyAlignment="1">
      <alignment vertical="center" wrapText="1"/>
    </xf>
    <xf numFmtId="0" fontId="31" fillId="0" borderId="43" xfId="0" applyFont="1" applyBorder="1"/>
    <xf numFmtId="9" fontId="21" fillId="0" borderId="18" xfId="2" applyFont="1" applyBorder="1" applyAlignment="1">
      <alignment horizontal="center" vertical="center"/>
    </xf>
    <xf numFmtId="0" fontId="21" fillId="0" borderId="56" xfId="0" applyFont="1" applyBorder="1" applyAlignment="1">
      <alignment vertical="center" wrapText="1"/>
    </xf>
    <xf numFmtId="0" fontId="31" fillId="0" borderId="56" xfId="0" applyFont="1" applyBorder="1"/>
    <xf numFmtId="9" fontId="21" fillId="0" borderId="12" xfId="2" applyFont="1" applyBorder="1" applyAlignment="1">
      <alignment horizontal="center" vertical="center"/>
    </xf>
    <xf numFmtId="0" fontId="21" fillId="5" borderId="57" xfId="0" applyFont="1" applyFill="1" applyBorder="1" applyAlignment="1">
      <alignment horizontal="left" vertical="center" wrapText="1"/>
    </xf>
    <xf numFmtId="0" fontId="31" fillId="0" borderId="57" xfId="0" applyFont="1" applyBorder="1"/>
    <xf numFmtId="0" fontId="21" fillId="0" borderId="40" xfId="0" applyFont="1" applyBorder="1"/>
    <xf numFmtId="0" fontId="21" fillId="0" borderId="54" xfId="0" applyFont="1" applyBorder="1" applyAlignment="1">
      <alignment vertical="center" wrapText="1"/>
    </xf>
    <xf numFmtId="0" fontId="20" fillId="0" borderId="12" xfId="0" applyFont="1" applyBorder="1" applyAlignment="1">
      <alignment horizontal="left" vertical="center"/>
    </xf>
    <xf numFmtId="0" fontId="32" fillId="0" borderId="58" xfId="0" applyFont="1" applyBorder="1" applyAlignment="1">
      <alignment horizontal="right"/>
    </xf>
    <xf numFmtId="0" fontId="32" fillId="0" borderId="19" xfId="0" applyFont="1" applyBorder="1" applyAlignment="1">
      <alignment horizontal="right"/>
    </xf>
    <xf numFmtId="0" fontId="21" fillId="5" borderId="59" xfId="0" applyFont="1" applyFill="1" applyBorder="1" applyAlignment="1">
      <alignment horizontal="right" vertical="center" wrapText="1"/>
    </xf>
    <xf numFmtId="166" fontId="21" fillId="0" borderId="22" xfId="1" applyNumberFormat="1" applyFont="1" applyBorder="1" applyAlignment="1">
      <alignment vertical="center" wrapText="1"/>
    </xf>
    <xf numFmtId="9" fontId="21" fillId="0" borderId="22" xfId="0" applyNumberFormat="1" applyFont="1" applyBorder="1" applyAlignment="1">
      <alignment vertical="center" wrapText="1"/>
    </xf>
    <xf numFmtId="166" fontId="30" fillId="0" borderId="49" xfId="1" applyNumberFormat="1" applyFont="1" applyBorder="1" applyAlignment="1"/>
    <xf numFmtId="0" fontId="26" fillId="0" borderId="54" xfId="0" applyFont="1" applyBorder="1" applyAlignment="1">
      <alignment vertical="center"/>
    </xf>
    <xf numFmtId="0" fontId="33" fillId="0" borderId="61" xfId="0" applyFont="1" applyBorder="1"/>
    <xf numFmtId="0" fontId="21" fillId="0" borderId="11" xfId="0" applyFont="1" applyBorder="1" applyAlignment="1">
      <alignment horizontal="right" vertical="center"/>
    </xf>
    <xf numFmtId="0" fontId="21" fillId="0" borderId="12" xfId="0" applyFont="1" applyBorder="1" applyAlignment="1">
      <alignment horizontal="center" vertical="center"/>
    </xf>
    <xf numFmtId="0" fontId="21" fillId="5" borderId="11" xfId="0" applyFont="1" applyFill="1" applyBorder="1" applyAlignment="1">
      <alignment horizontal="right" vertical="center"/>
    </xf>
    <xf numFmtId="0" fontId="21" fillId="5" borderId="18"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0" borderId="18" xfId="0" applyFont="1" applyBorder="1" applyAlignment="1">
      <alignment vertical="center" wrapText="1"/>
    </xf>
    <xf numFmtId="0" fontId="32" fillId="0" borderId="0" xfId="0" applyFont="1" applyAlignment="1">
      <alignment horizontal="left" vertical="center"/>
    </xf>
    <xf numFmtId="0" fontId="20" fillId="0" borderId="18" xfId="0" applyFont="1" applyBorder="1" applyAlignment="1">
      <alignment horizontal="left" vertical="center"/>
    </xf>
    <xf numFmtId="0" fontId="21" fillId="0" borderId="4" xfId="0" applyFont="1" applyBorder="1" applyAlignment="1">
      <alignment horizontal="right" vertical="center" wrapText="1"/>
    </xf>
    <xf numFmtId="0" fontId="21" fillId="5" borderId="18" xfId="0" applyFont="1" applyFill="1" applyBorder="1" applyAlignment="1">
      <alignment vertical="center" wrapText="1"/>
    </xf>
    <xf numFmtId="0" fontId="21" fillId="0" borderId="16" xfId="0" applyFont="1" applyBorder="1" applyAlignment="1">
      <alignment horizontal="right" vertical="center" wrapText="1"/>
    </xf>
    <xf numFmtId="0" fontId="21" fillId="6" borderId="9" xfId="0" applyFont="1" applyFill="1" applyBorder="1" applyAlignment="1">
      <alignment horizontal="center" vertical="center" wrapText="1"/>
    </xf>
    <xf numFmtId="0" fontId="21" fillId="6" borderId="7" xfId="0" applyFont="1" applyFill="1" applyBorder="1" applyAlignment="1">
      <alignment vertical="center" wrapText="1"/>
    </xf>
    <xf numFmtId="0" fontId="21" fillId="6" borderId="8" xfId="0" applyFont="1" applyFill="1" applyBorder="1" applyAlignment="1">
      <alignment vertical="center" wrapText="1"/>
    </xf>
    <xf numFmtId="0" fontId="21" fillId="15" borderId="9" xfId="0" applyFont="1" applyFill="1" applyBorder="1" applyAlignment="1">
      <alignment horizontal="center" vertical="center" wrapText="1"/>
    </xf>
    <xf numFmtId="0" fontId="21" fillId="15" borderId="7" xfId="0" applyFont="1" applyFill="1" applyBorder="1" applyAlignment="1">
      <alignment vertical="center" wrapText="1"/>
    </xf>
    <xf numFmtId="0" fontId="21" fillId="5" borderId="11" xfId="0" applyFont="1" applyFill="1" applyBorder="1" applyAlignment="1">
      <alignment vertical="center" wrapText="1"/>
    </xf>
    <xf numFmtId="0" fontId="30" fillId="0" borderId="10" xfId="0" applyFont="1" applyBorder="1"/>
    <xf numFmtId="0" fontId="21" fillId="0" borderId="11" xfId="0" applyFont="1" applyBorder="1" applyAlignment="1">
      <alignment vertical="center" wrapText="1"/>
    </xf>
    <xf numFmtId="0" fontId="31" fillId="0" borderId="10" xfId="0" applyFont="1" applyBorder="1" applyAlignment="1">
      <alignment horizontal="right"/>
    </xf>
    <xf numFmtId="0" fontId="21" fillId="6" borderId="12" xfId="0" applyFont="1" applyFill="1" applyBorder="1" applyAlignment="1">
      <alignment horizontal="center" vertical="center" wrapText="1"/>
    </xf>
    <xf numFmtId="0" fontId="30" fillId="0" borderId="3" xfId="0" applyFont="1" applyBorder="1" applyAlignment="1">
      <alignment horizontal="right" wrapText="1"/>
    </xf>
    <xf numFmtId="0" fontId="21" fillId="0" borderId="18" xfId="0" applyFont="1" applyBorder="1" applyAlignment="1">
      <alignment horizontal="center" vertical="center"/>
    </xf>
    <xf numFmtId="0" fontId="20" fillId="0" borderId="0" xfId="0" applyFont="1" applyAlignment="1">
      <alignment vertical="center"/>
    </xf>
    <xf numFmtId="0" fontId="21" fillId="0" borderId="12" xfId="0" applyFont="1" applyBorder="1" applyAlignment="1">
      <alignment vertical="top" wrapText="1"/>
    </xf>
    <xf numFmtId="0" fontId="21" fillId="0" borderId="0" xfId="0" applyFont="1" applyAlignment="1">
      <alignment horizontal="left" vertical="center" wrapText="1"/>
    </xf>
    <xf numFmtId="0" fontId="21" fillId="0" borderId="0" xfId="0" applyFont="1" applyAlignment="1">
      <alignment vertical="top" wrapText="1"/>
    </xf>
    <xf numFmtId="0" fontId="20" fillId="0" borderId="0" xfId="0" applyFont="1" applyAlignment="1">
      <alignment horizontal="center"/>
    </xf>
    <xf numFmtId="9" fontId="20" fillId="0" borderId="62" xfId="2" applyFont="1" applyBorder="1" applyProtection="1"/>
    <xf numFmtId="9" fontId="20" fillId="0" borderId="63" xfId="2" applyFont="1" applyBorder="1" applyProtection="1"/>
    <xf numFmtId="0" fontId="20" fillId="0" borderId="62" xfId="0" applyFont="1" applyBorder="1" applyAlignment="1" applyProtection="1">
      <alignment horizontal="center" vertical="top"/>
      <protection locked="0"/>
    </xf>
    <xf numFmtId="0" fontId="20" fillId="0" borderId="63" xfId="0" applyFont="1" applyBorder="1" applyAlignment="1" applyProtection="1">
      <alignment horizontal="center" vertical="top"/>
      <protection locked="0"/>
    </xf>
    <xf numFmtId="164" fontId="20" fillId="0" borderId="18" xfId="1" applyFont="1" applyBorder="1" applyProtection="1"/>
    <xf numFmtId="9" fontId="20" fillId="0" borderId="18" xfId="2" applyFont="1" applyBorder="1" applyProtection="1"/>
    <xf numFmtId="0" fontId="20" fillId="0" borderId="18" xfId="0" applyFont="1" applyBorder="1"/>
    <xf numFmtId="0" fontId="20" fillId="0" borderId="18" xfId="0" applyFont="1" applyBorder="1" applyAlignment="1" applyProtection="1">
      <alignment horizontal="center" vertical="top"/>
      <protection locked="0"/>
    </xf>
    <xf numFmtId="0" fontId="34" fillId="0" borderId="71" xfId="0" applyFont="1" applyBorder="1" applyAlignment="1">
      <alignment horizontal="center" vertical="center"/>
    </xf>
    <xf numFmtId="0" fontId="34" fillId="0" borderId="72" xfId="0" applyFont="1" applyBorder="1" applyAlignment="1" applyProtection="1">
      <alignment vertical="center" wrapText="1"/>
      <protection locked="0"/>
    </xf>
    <xf numFmtId="0" fontId="23" fillId="0" borderId="18" xfId="0" applyFont="1" applyBorder="1" applyAlignment="1" applyProtection="1">
      <alignment horizontal="center" vertical="center"/>
      <protection locked="0"/>
    </xf>
    <xf numFmtId="0" fontId="21" fillId="0" borderId="73" xfId="0" applyFont="1" applyBorder="1" applyAlignment="1">
      <alignment horizontal="right" vertical="center"/>
    </xf>
    <xf numFmtId="0" fontId="33" fillId="0" borderId="12" xfId="0" applyFont="1" applyBorder="1" applyAlignment="1" applyProtection="1">
      <alignment vertical="top"/>
      <protection locked="0"/>
    </xf>
    <xf numFmtId="0" fontId="21" fillId="0" borderId="18" xfId="0" applyFont="1" applyBorder="1" applyAlignment="1">
      <alignment horizontal="right" vertical="center"/>
    </xf>
    <xf numFmtId="0" fontId="30" fillId="0" borderId="18" xfId="0" applyFont="1" applyBorder="1" applyAlignment="1" applyProtection="1">
      <alignment horizontal="left" vertical="top" indent="2"/>
      <protection locked="0"/>
    </xf>
    <xf numFmtId="1" fontId="30" fillId="0" borderId="18" xfId="3" applyNumberFormat="1" applyFont="1" applyBorder="1" applyAlignment="1" applyProtection="1">
      <alignment horizontal="left" vertical="top" indent="2"/>
      <protection locked="0"/>
    </xf>
    <xf numFmtId="1" fontId="33" fillId="0" borderId="18" xfId="3" applyNumberFormat="1" applyFont="1" applyBorder="1" applyAlignment="1" applyProtection="1">
      <alignment horizontal="left" vertical="top"/>
      <protection locked="0"/>
    </xf>
    <xf numFmtId="1" fontId="30" fillId="0" borderId="18" xfId="3" applyNumberFormat="1" applyFont="1" applyBorder="1" applyAlignment="1" applyProtection="1">
      <alignment horizontal="left" vertical="top"/>
      <protection locked="0"/>
    </xf>
    <xf numFmtId="0" fontId="30" fillId="0" borderId="18" xfId="0" applyFont="1" applyBorder="1" applyAlignment="1" applyProtection="1">
      <alignment vertical="top"/>
      <protection locked="0"/>
    </xf>
    <xf numFmtId="0" fontId="21" fillId="0" borderId="32" xfId="0" applyFont="1" applyBorder="1" applyAlignment="1">
      <alignment horizontal="right" vertical="center"/>
    </xf>
    <xf numFmtId="0" fontId="22" fillId="0" borderId="18" xfId="0" applyFont="1" applyBorder="1" applyAlignment="1" applyProtection="1">
      <alignment vertical="center" wrapText="1"/>
      <protection locked="0"/>
    </xf>
    <xf numFmtId="0" fontId="26" fillId="0" borderId="0" xfId="0" applyFont="1"/>
    <xf numFmtId="3" fontId="20" fillId="0" borderId="0" xfId="0" applyNumberFormat="1" applyFont="1"/>
    <xf numFmtId="0" fontId="0" fillId="0" borderId="12" xfId="0" applyBorder="1" applyAlignment="1">
      <alignment horizontal="center"/>
    </xf>
    <xf numFmtId="0" fontId="30" fillId="10" borderId="74" xfId="0" applyFont="1" applyFill="1" applyBorder="1" applyAlignment="1" applyProtection="1">
      <alignment vertical="top"/>
      <protection locked="0"/>
    </xf>
    <xf numFmtId="0" fontId="30" fillId="10" borderId="75" xfId="0" applyFont="1" applyFill="1" applyBorder="1" applyAlignment="1" applyProtection="1">
      <alignment horizontal="right" vertical="top"/>
      <protection locked="0"/>
    </xf>
    <xf numFmtId="0" fontId="30" fillId="10" borderId="75" xfId="0" applyFont="1" applyFill="1" applyBorder="1" applyAlignment="1" applyProtection="1">
      <alignment vertical="top"/>
      <protection locked="0"/>
    </xf>
    <xf numFmtId="3" fontId="30" fillId="10" borderId="21" xfId="0" applyNumberFormat="1" applyFont="1" applyFill="1" applyBorder="1" applyAlignment="1" applyProtection="1">
      <alignment horizontal="center" vertical="top"/>
      <protection locked="0"/>
    </xf>
    <xf numFmtId="3" fontId="30" fillId="10" borderId="18" xfId="0" applyNumberFormat="1" applyFont="1" applyFill="1" applyBorder="1" applyAlignment="1" applyProtection="1">
      <alignment horizontal="center" vertical="top"/>
      <protection locked="0"/>
    </xf>
    <xf numFmtId="1" fontId="31" fillId="10" borderId="18" xfId="3" applyNumberFormat="1" applyFont="1" applyFill="1" applyBorder="1" applyAlignment="1" applyProtection="1">
      <alignment horizontal="right" vertical="top"/>
      <protection locked="0"/>
    </xf>
    <xf numFmtId="0" fontId="22" fillId="10" borderId="18" xfId="0" applyFont="1" applyFill="1" applyBorder="1" applyAlignment="1" applyProtection="1">
      <alignment vertical="center" wrapText="1"/>
      <protection locked="0"/>
    </xf>
    <xf numFmtId="166" fontId="21" fillId="10" borderId="18" xfId="1" applyNumberFormat="1" applyFont="1" applyFill="1" applyBorder="1" applyAlignment="1" applyProtection="1">
      <alignment horizontal="left" vertical="center"/>
      <protection locked="0"/>
    </xf>
    <xf numFmtId="0" fontId="21" fillId="10" borderId="18" xfId="0" applyFont="1" applyFill="1" applyBorder="1" applyAlignment="1" applyProtection="1">
      <alignment horizontal="left" vertical="center"/>
      <protection locked="0"/>
    </xf>
    <xf numFmtId="0" fontId="21" fillId="10" borderId="49" xfId="0" applyFont="1" applyFill="1" applyBorder="1" applyAlignment="1" applyProtection="1">
      <alignment horizontal="left" vertical="center"/>
      <protection locked="0"/>
    </xf>
    <xf numFmtId="0" fontId="21" fillId="10" borderId="47" xfId="0" applyFont="1" applyFill="1" applyBorder="1" applyAlignment="1" applyProtection="1">
      <alignment horizontal="left" vertical="center"/>
      <protection locked="0"/>
    </xf>
    <xf numFmtId="0" fontId="21" fillId="10" borderId="18" xfId="0" applyFont="1" applyFill="1" applyBorder="1" applyAlignment="1">
      <alignment horizontal="left" vertical="center"/>
    </xf>
    <xf numFmtId="0" fontId="21" fillId="10" borderId="31" xfId="0" applyFont="1" applyFill="1" applyBorder="1" applyAlignment="1">
      <alignment horizontal="left" vertical="center"/>
    </xf>
    <xf numFmtId="15" fontId="21" fillId="10" borderId="31" xfId="0" applyNumberFormat="1" applyFont="1" applyFill="1" applyBorder="1" applyAlignment="1">
      <alignment horizontal="left" vertical="center"/>
    </xf>
    <xf numFmtId="0" fontId="21" fillId="10" borderId="35" xfId="0" applyFont="1" applyFill="1" applyBorder="1" applyAlignment="1">
      <alignment horizontal="left" vertical="center"/>
    </xf>
    <xf numFmtId="15" fontId="21" fillId="10" borderId="24" xfId="0" applyNumberFormat="1" applyFont="1" applyFill="1" applyBorder="1" applyAlignment="1">
      <alignment horizontal="left" vertical="center"/>
    </xf>
    <xf numFmtId="15" fontId="21" fillId="10" borderId="18" xfId="0" applyNumberFormat="1" applyFont="1" applyFill="1" applyBorder="1" applyAlignment="1">
      <alignment horizontal="left" vertical="center"/>
    </xf>
    <xf numFmtId="165" fontId="21" fillId="10" borderId="18" xfId="1" applyNumberFormat="1" applyFont="1" applyFill="1" applyBorder="1" applyAlignment="1">
      <alignment horizontal="left" vertical="center"/>
    </xf>
    <xf numFmtId="9" fontId="21" fillId="10" borderId="24" xfId="2" applyFont="1" applyFill="1" applyBorder="1" applyAlignment="1">
      <alignment horizontal="center" vertical="center"/>
    </xf>
    <xf numFmtId="9" fontId="21" fillId="10" borderId="18" xfId="0" applyNumberFormat="1" applyFont="1" applyFill="1" applyBorder="1" applyAlignment="1">
      <alignment vertical="center" wrapText="1"/>
    </xf>
    <xf numFmtId="0" fontId="21" fillId="19" borderId="7" xfId="0" applyFont="1" applyFill="1" applyBorder="1" applyAlignment="1">
      <alignment vertical="center" wrapText="1"/>
    </xf>
    <xf numFmtId="166" fontId="21" fillId="10" borderId="18" xfId="1" applyNumberFormat="1" applyFont="1" applyFill="1" applyBorder="1" applyAlignment="1">
      <alignment horizontal="left" vertical="center"/>
    </xf>
    <xf numFmtId="0" fontId="30" fillId="10" borderId="18" xfId="0" applyFont="1" applyFill="1" applyBorder="1" applyAlignment="1" applyProtection="1">
      <alignment horizontal="center" vertical="top"/>
      <protection locked="0"/>
    </xf>
    <xf numFmtId="0" fontId="36" fillId="0" borderId="0" xfId="0" applyFont="1"/>
    <xf numFmtId="0" fontId="37" fillId="0" borderId="16" xfId="0" applyFont="1" applyBorder="1" applyAlignment="1">
      <alignment horizontal="right"/>
    </xf>
    <xf numFmtId="0" fontId="37" fillId="0" borderId="2" xfId="0" applyFont="1" applyBorder="1" applyAlignment="1">
      <alignment vertical="top"/>
    </xf>
    <xf numFmtId="0" fontId="38" fillId="0" borderId="2" xfId="0" applyFont="1" applyBorder="1" applyAlignment="1">
      <alignment vertical="top"/>
    </xf>
    <xf numFmtId="0" fontId="38" fillId="0" borderId="3" xfId="0" applyFont="1" applyBorder="1" applyAlignment="1">
      <alignment vertical="top"/>
    </xf>
    <xf numFmtId="0" fontId="37" fillId="0" borderId="4" xfId="0" applyFont="1" applyBorder="1" applyAlignment="1">
      <alignment horizontal="right"/>
    </xf>
    <xf numFmtId="0" fontId="38" fillId="0" borderId="4" xfId="0" applyFont="1" applyBorder="1" applyAlignment="1">
      <alignment horizontal="right"/>
    </xf>
    <xf numFmtId="0" fontId="38" fillId="0" borderId="6" xfId="0" applyFont="1" applyBorder="1" applyAlignment="1">
      <alignment horizontal="right"/>
    </xf>
    <xf numFmtId="0" fontId="40" fillId="0" borderId="0" xfId="0" applyFont="1"/>
    <xf numFmtId="0" fontId="15" fillId="0" borderId="16" xfId="0" applyFont="1" applyBorder="1" applyAlignment="1">
      <alignment vertical="center"/>
    </xf>
    <xf numFmtId="0" fontId="15" fillId="0" borderId="19" xfId="0" applyFont="1" applyBorder="1" applyAlignment="1">
      <alignment vertical="center"/>
    </xf>
    <xf numFmtId="0" fontId="41" fillId="0" borderId="18" xfId="0" applyFont="1" applyBorder="1" applyAlignment="1">
      <alignment horizontal="center" vertical="center"/>
    </xf>
    <xf numFmtId="164" fontId="15" fillId="0" borderId="15" xfId="1" applyFont="1" applyBorder="1" applyAlignment="1">
      <alignment horizontal="center" vertical="center"/>
    </xf>
    <xf numFmtId="164" fontId="15" fillId="0" borderId="18" xfId="1" applyFont="1" applyBorder="1" applyAlignment="1">
      <alignment horizontal="center" vertical="center"/>
    </xf>
    <xf numFmtId="166" fontId="15" fillId="0" borderId="15" xfId="1" applyNumberFormat="1" applyFont="1" applyBorder="1" applyAlignment="1">
      <alignment horizontal="center" vertical="center"/>
    </xf>
    <xf numFmtId="0" fontId="42" fillId="18" borderId="18" xfId="0" applyFont="1" applyFill="1" applyBorder="1" applyAlignment="1">
      <alignment horizontal="center" vertical="center"/>
    </xf>
    <xf numFmtId="0" fontId="14" fillId="18" borderId="17" xfId="0" applyFont="1" applyFill="1" applyBorder="1" applyAlignment="1">
      <alignment vertical="center"/>
    </xf>
    <xf numFmtId="0" fontId="14" fillId="18" borderId="16" xfId="0" applyFont="1" applyFill="1" applyBorder="1" applyAlignment="1">
      <alignment vertical="center"/>
    </xf>
    <xf numFmtId="164" fontId="15" fillId="0" borderId="13" xfId="1" applyFont="1" applyBorder="1" applyAlignment="1">
      <alignment horizontal="center" vertical="center"/>
    </xf>
    <xf numFmtId="10" fontId="8" fillId="18" borderId="18" xfId="2" applyNumberFormat="1" applyFont="1" applyFill="1" applyBorder="1" applyAlignment="1">
      <alignment vertical="center"/>
    </xf>
    <xf numFmtId="166" fontId="15" fillId="18" borderId="15" xfId="1" applyNumberFormat="1" applyFont="1" applyFill="1" applyBorder="1" applyAlignment="1">
      <alignment horizontal="center" vertical="center"/>
    </xf>
    <xf numFmtId="0" fontId="41" fillId="0" borderId="18" xfId="0" applyFont="1" applyBorder="1" applyAlignment="1">
      <alignment horizontal="right" vertical="center"/>
    </xf>
    <xf numFmtId="0" fontId="30" fillId="0" borderId="12" xfId="0" applyFont="1" applyBorder="1" applyAlignment="1" applyProtection="1">
      <alignment vertical="top"/>
      <protection locked="0"/>
    </xf>
    <xf numFmtId="0" fontId="12" fillId="0" borderId="11" xfId="0" applyFont="1" applyBorder="1" applyAlignment="1">
      <alignment vertical="center" wrapText="1"/>
    </xf>
    <xf numFmtId="0" fontId="12" fillId="0" borderId="11" xfId="0" applyFont="1" applyBorder="1" applyAlignment="1">
      <alignment horizontal="center" vertical="center"/>
    </xf>
    <xf numFmtId="0" fontId="30" fillId="0" borderId="12" xfId="0" applyFont="1" applyBorder="1" applyAlignment="1" applyProtection="1">
      <alignment vertical="center"/>
      <protection locked="0"/>
    </xf>
    <xf numFmtId="0" fontId="19" fillId="0" borderId="12" xfId="0" applyFont="1" applyBorder="1" applyAlignment="1">
      <alignment vertical="center"/>
    </xf>
    <xf numFmtId="0" fontId="19" fillId="0" borderId="12" xfId="0" applyFont="1" applyBorder="1"/>
    <xf numFmtId="0" fontId="19" fillId="20" borderId="18" xfId="0" applyFont="1" applyFill="1" applyBorder="1"/>
    <xf numFmtId="0" fontId="31" fillId="20" borderId="18" xfId="0" applyFont="1" applyFill="1" applyBorder="1" applyAlignment="1" applyProtection="1">
      <alignment vertical="top"/>
      <protection locked="0"/>
    </xf>
    <xf numFmtId="0" fontId="19" fillId="20" borderId="18" xfId="0" applyFont="1" applyFill="1" applyBorder="1" applyAlignment="1">
      <alignment horizontal="center"/>
    </xf>
    <xf numFmtId="0" fontId="19" fillId="20" borderId="18" xfId="0" applyFont="1" applyFill="1" applyBorder="1" applyAlignment="1">
      <alignment vertical="center"/>
    </xf>
    <xf numFmtId="0" fontId="19" fillId="11" borderId="18" xfId="0" applyFont="1" applyFill="1" applyBorder="1" applyAlignment="1">
      <alignment horizontal="right"/>
    </xf>
    <xf numFmtId="0" fontId="23" fillId="0" borderId="24" xfId="0" applyFont="1" applyBorder="1" applyAlignment="1" applyProtection="1">
      <alignment horizontal="center" vertical="center"/>
      <protection locked="0"/>
    </xf>
    <xf numFmtId="0" fontId="34" fillId="21" borderId="69" xfId="0" applyFont="1" applyFill="1" applyBorder="1" applyAlignment="1">
      <alignment horizontal="center" vertical="center"/>
    </xf>
    <xf numFmtId="15" fontId="43" fillId="0" borderId="0" xfId="0" applyNumberFormat="1" applyFont="1"/>
    <xf numFmtId="0" fontId="21" fillId="0" borderId="28" xfId="0" applyFont="1" applyBorder="1" applyAlignment="1">
      <alignment vertical="center"/>
    </xf>
    <xf numFmtId="0" fontId="21" fillId="10" borderId="29" xfId="0" applyFont="1" applyFill="1" applyBorder="1" applyAlignment="1">
      <alignment vertical="center"/>
    </xf>
    <xf numFmtId="0" fontId="21" fillId="0" borderId="34" xfId="0" applyFont="1" applyBorder="1" applyAlignment="1">
      <alignment vertical="center"/>
    </xf>
    <xf numFmtId="0" fontId="21" fillId="10" borderId="35" xfId="0" applyFont="1" applyFill="1" applyBorder="1" applyAlignment="1">
      <alignment vertical="center"/>
    </xf>
    <xf numFmtId="0" fontId="21" fillId="0" borderId="23" xfId="0" applyFont="1" applyBorder="1" applyAlignment="1">
      <alignment vertical="center"/>
    </xf>
    <xf numFmtId="0" fontId="21" fillId="10" borderId="77" xfId="0" applyFont="1" applyFill="1" applyBorder="1" applyAlignment="1">
      <alignment vertical="center"/>
    </xf>
    <xf numFmtId="0" fontId="21" fillId="10" borderId="22" xfId="0" applyFont="1" applyFill="1" applyBorder="1" applyAlignment="1">
      <alignment horizontal="left" vertical="center"/>
    </xf>
    <xf numFmtId="0" fontId="21" fillId="0" borderId="78" xfId="0" applyFont="1" applyBorder="1" applyAlignment="1">
      <alignment vertical="center" wrapText="1"/>
    </xf>
    <xf numFmtId="0" fontId="21" fillId="0" borderId="79" xfId="0" applyFont="1" applyBorder="1" applyAlignment="1">
      <alignment vertical="center"/>
    </xf>
    <xf numFmtId="0" fontId="21" fillId="0" borderId="80" xfId="0" applyFont="1" applyBorder="1" applyAlignment="1">
      <alignment vertical="center" wrapText="1"/>
    </xf>
    <xf numFmtId="0" fontId="21" fillId="0" borderId="28" xfId="0" applyFont="1" applyBorder="1" applyAlignment="1">
      <alignment vertical="center" wrapText="1"/>
    </xf>
    <xf numFmtId="0" fontId="21" fillId="17" borderId="28" xfId="0" applyFont="1" applyFill="1" applyBorder="1" applyAlignment="1">
      <alignment vertical="center"/>
    </xf>
    <xf numFmtId="0" fontId="21" fillId="17" borderId="29" xfId="0" applyFont="1" applyFill="1" applyBorder="1" applyAlignment="1">
      <alignment horizontal="center" vertical="center"/>
    </xf>
    <xf numFmtId="0" fontId="21" fillId="0" borderId="34" xfId="0" applyFont="1" applyBorder="1" applyAlignment="1">
      <alignment vertical="center" wrapText="1"/>
    </xf>
    <xf numFmtId="0" fontId="21" fillId="10" borderId="34" xfId="0" applyFont="1" applyFill="1" applyBorder="1" applyAlignment="1">
      <alignment horizontal="left" vertical="center"/>
    </xf>
    <xf numFmtId="0" fontId="21" fillId="0" borderId="12" xfId="0" applyFont="1" applyBorder="1" applyAlignment="1">
      <alignment horizontal="left" vertical="center"/>
    </xf>
    <xf numFmtId="0" fontId="21" fillId="0" borderId="12" xfId="0" applyFont="1" applyBorder="1" applyAlignment="1">
      <alignment horizontal="right" vertical="center" wrapText="1"/>
    </xf>
    <xf numFmtId="0" fontId="21" fillId="0" borderId="12" xfId="0" applyFont="1" applyBorder="1" applyAlignment="1">
      <alignment horizontal="left" vertical="center" wrapText="1"/>
    </xf>
    <xf numFmtId="0" fontId="21" fillId="15" borderId="67" xfId="0" applyFont="1" applyFill="1" applyBorder="1" applyAlignment="1">
      <alignment horizontal="center" vertical="center" wrapText="1"/>
    </xf>
    <xf numFmtId="1" fontId="21" fillId="16" borderId="78" xfId="0" applyNumberFormat="1" applyFont="1" applyFill="1" applyBorder="1" applyAlignment="1">
      <alignment vertical="center" wrapText="1"/>
    </xf>
    <xf numFmtId="0" fontId="21" fillId="6" borderId="64" xfId="0" applyFont="1" applyFill="1" applyBorder="1" applyAlignment="1">
      <alignment vertical="center" wrapText="1"/>
    </xf>
    <xf numFmtId="0" fontId="21" fillId="0" borderId="81" xfId="0" applyFont="1" applyBorder="1" applyAlignment="1">
      <alignment horizontal="right" vertical="center" wrapText="1"/>
    </xf>
    <xf numFmtId="0" fontId="21" fillId="0" borderId="82" xfId="0" applyFont="1" applyBorder="1" applyAlignment="1">
      <alignment horizontal="right" vertical="center" wrapText="1"/>
    </xf>
    <xf numFmtId="0" fontId="21" fillId="5" borderId="83" xfId="0" applyFont="1" applyFill="1" applyBorder="1" applyAlignment="1">
      <alignment horizontal="left" vertical="center" wrapText="1"/>
    </xf>
    <xf numFmtId="0" fontId="21" fillId="15" borderId="18" xfId="0" applyFont="1" applyFill="1" applyBorder="1" applyAlignment="1">
      <alignment horizontal="center" vertical="center" wrapText="1"/>
    </xf>
    <xf numFmtId="0" fontId="21" fillId="15" borderId="18" xfId="0" applyFont="1" applyFill="1" applyBorder="1" applyAlignment="1">
      <alignment vertical="center" wrapText="1"/>
    </xf>
    <xf numFmtId="0" fontId="21" fillId="5" borderId="15" xfId="0" applyFont="1" applyFill="1" applyBorder="1" applyAlignment="1">
      <alignment horizontal="right" vertical="center"/>
    </xf>
    <xf numFmtId="0" fontId="21" fillId="5" borderId="16" xfId="0" applyFont="1" applyFill="1" applyBorder="1" applyAlignment="1">
      <alignment vertical="center" wrapText="1"/>
    </xf>
    <xf numFmtId="0" fontId="21" fillId="5" borderId="18" xfId="0" applyFont="1" applyFill="1" applyBorder="1" applyAlignment="1">
      <alignment horizontal="right" vertical="center"/>
    </xf>
    <xf numFmtId="0" fontId="21" fillId="0" borderId="18" xfId="0" applyFont="1" applyBorder="1" applyAlignment="1" applyProtection="1">
      <alignment horizontal="center" vertical="center" wrapText="1"/>
      <protection locked="0"/>
    </xf>
    <xf numFmtId="15" fontId="21" fillId="0" borderId="18" xfId="0" applyNumberFormat="1" applyFont="1" applyBorder="1" applyAlignment="1" applyProtection="1">
      <alignment horizontal="center" vertical="center" wrapText="1"/>
      <protection locked="0"/>
    </xf>
    <xf numFmtId="0" fontId="21" fillId="13" borderId="18" xfId="0" applyFont="1" applyFill="1" applyBorder="1" applyAlignment="1" applyProtection="1">
      <alignment vertical="center"/>
      <protection locked="0"/>
    </xf>
    <xf numFmtId="0" fontId="21" fillId="0" borderId="18" xfId="0" applyFont="1" applyBorder="1" applyAlignment="1">
      <alignment horizontal="left" vertical="center" wrapText="1"/>
    </xf>
    <xf numFmtId="0" fontId="30" fillId="0" borderId="18" xfId="0" applyFont="1" applyBorder="1" applyAlignment="1" applyProtection="1">
      <alignment vertical="center" wrapText="1"/>
      <protection locked="0"/>
    </xf>
    <xf numFmtId="0" fontId="21" fillId="0" borderId="18" xfId="0" applyFont="1" applyBorder="1" applyAlignment="1">
      <alignment horizontal="left" vertical="center"/>
    </xf>
    <xf numFmtId="0" fontId="31" fillId="0" borderId="19" xfId="0" applyFont="1" applyBorder="1" applyAlignment="1" applyProtection="1">
      <alignment vertical="top" wrapText="1"/>
      <protection locked="0"/>
    </xf>
    <xf numFmtId="0" fontId="8" fillId="9" borderId="18" xfId="0" applyFont="1" applyFill="1" applyBorder="1" applyAlignment="1">
      <alignment horizontal="center" vertical="center"/>
    </xf>
    <xf numFmtId="0" fontId="8" fillId="9" borderId="18" xfId="0" applyFont="1" applyFill="1" applyBorder="1" applyAlignment="1">
      <alignment vertical="center"/>
    </xf>
    <xf numFmtId="0" fontId="19" fillId="9" borderId="18" xfId="0" applyFont="1" applyFill="1" applyBorder="1"/>
    <xf numFmtId="0" fontId="8" fillId="22" borderId="18" xfId="0" applyFont="1" applyFill="1" applyBorder="1" applyAlignment="1">
      <alignment horizontal="center" vertical="center"/>
    </xf>
    <xf numFmtId="166" fontId="31" fillId="10" borderId="18" xfId="1" applyNumberFormat="1" applyFont="1" applyFill="1" applyBorder="1" applyAlignment="1" applyProtection="1">
      <alignment horizontal="center" vertical="top"/>
    </xf>
    <xf numFmtId="0" fontId="0" fillId="10" borderId="18" xfId="0" applyFill="1" applyBorder="1"/>
    <xf numFmtId="166" fontId="21" fillId="10" borderId="41" xfId="1" applyNumberFormat="1" applyFont="1" applyFill="1" applyBorder="1" applyProtection="1"/>
    <xf numFmtId="166" fontId="21" fillId="10" borderId="42" xfId="1" applyNumberFormat="1" applyFont="1" applyFill="1" applyBorder="1" applyProtection="1"/>
    <xf numFmtId="166" fontId="21" fillId="10" borderId="49" xfId="1" applyNumberFormat="1" applyFont="1" applyFill="1" applyBorder="1" applyProtection="1"/>
    <xf numFmtId="0" fontId="7" fillId="0" borderId="4" xfId="0" applyFont="1" applyBorder="1"/>
    <xf numFmtId="0" fontId="12" fillId="0" borderId="18" xfId="0" applyFont="1" applyBorder="1" applyAlignment="1">
      <alignment horizontal="left" vertical="center"/>
    </xf>
    <xf numFmtId="0" fontId="0" fillId="0" borderId="19" xfId="0" applyBorder="1"/>
    <xf numFmtId="0" fontId="30" fillId="0" borderId="20" xfId="0" applyFont="1" applyBorder="1" applyAlignment="1" applyProtection="1">
      <alignment vertical="top"/>
      <protection locked="0"/>
    </xf>
    <xf numFmtId="0" fontId="0" fillId="0" borderId="21" xfId="0" applyBorder="1"/>
    <xf numFmtId="0" fontId="4" fillId="23" borderId="84" xfId="0" applyFont="1" applyFill="1" applyBorder="1" applyAlignment="1">
      <alignment horizontal="left" vertical="center" wrapText="1"/>
    </xf>
    <xf numFmtId="0" fontId="4" fillId="0" borderId="84" xfId="0" applyFont="1" applyBorder="1" applyAlignment="1">
      <alignment horizontal="left" vertical="center" wrapText="1"/>
    </xf>
    <xf numFmtId="49" fontId="4" fillId="0" borderId="84" xfId="0" applyNumberFormat="1" applyFont="1" applyBorder="1" applyAlignment="1">
      <alignment horizontal="left" vertical="center" wrapText="1"/>
    </xf>
    <xf numFmtId="0" fontId="4" fillId="24" borderId="84" xfId="0" applyFont="1" applyFill="1" applyBorder="1" applyAlignment="1">
      <alignment horizontal="left" vertical="center" wrapText="1"/>
    </xf>
    <xf numFmtId="0" fontId="4" fillId="23" borderId="84" xfId="0" applyFont="1" applyFill="1" applyBorder="1"/>
    <xf numFmtId="0" fontId="4" fillId="0" borderId="84" xfId="0" applyFont="1" applyBorder="1"/>
    <xf numFmtId="0" fontId="4" fillId="0" borderId="84" xfId="0" applyFont="1" applyBorder="1" applyAlignment="1">
      <alignment vertical="center"/>
    </xf>
    <xf numFmtId="0" fontId="4" fillId="0" borderId="84" xfId="0" applyFont="1" applyBorder="1" applyAlignment="1">
      <alignment wrapText="1"/>
    </xf>
    <xf numFmtId="0" fontId="3" fillId="23" borderId="84" xfId="0" applyFont="1" applyFill="1" applyBorder="1" applyAlignment="1">
      <alignment horizontal="left" vertical="center" wrapText="1"/>
    </xf>
    <xf numFmtId="0" fontId="10" fillId="0" borderId="7" xfId="0" applyFont="1" applyBorder="1"/>
    <xf numFmtId="0" fontId="2" fillId="23" borderId="84" xfId="0" applyFont="1" applyFill="1" applyBorder="1" applyAlignment="1">
      <alignment horizontal="left" vertical="center" wrapText="1"/>
    </xf>
    <xf numFmtId="0" fontId="27" fillId="14" borderId="43" xfId="0" applyFont="1" applyFill="1" applyBorder="1" applyAlignment="1" applyProtection="1">
      <alignment vertical="center"/>
      <protection locked="0"/>
    </xf>
    <xf numFmtId="0" fontId="0" fillId="0" borderId="56" xfId="0" applyBorder="1"/>
    <xf numFmtId="0" fontId="0" fillId="0" borderId="44" xfId="0" applyBorder="1"/>
    <xf numFmtId="0" fontId="27" fillId="14" borderId="77" xfId="0" applyFont="1" applyFill="1" applyBorder="1" applyAlignment="1" applyProtection="1">
      <alignment vertical="center"/>
      <protection locked="0"/>
    </xf>
    <xf numFmtId="0" fontId="0" fillId="0" borderId="36" xfId="0" applyBorder="1"/>
    <xf numFmtId="0" fontId="27" fillId="14" borderId="58" xfId="0" applyFont="1" applyFill="1" applyBorder="1" applyAlignment="1" applyProtection="1">
      <alignment vertical="center"/>
      <protection locked="0"/>
    </xf>
    <xf numFmtId="0" fontId="0" fillId="0" borderId="45" xfId="0" applyBorder="1"/>
    <xf numFmtId="0" fontId="0" fillId="0" borderId="85" xfId="0" applyBorder="1"/>
    <xf numFmtId="0" fontId="7" fillId="0" borderId="16" xfId="0" applyFont="1" applyBorder="1" applyAlignment="1">
      <alignment horizontal="right"/>
    </xf>
    <xf numFmtId="0" fontId="6" fillId="0" borderId="4" xfId="0" applyFont="1" applyBorder="1" applyAlignment="1">
      <alignment horizontal="right"/>
    </xf>
    <xf numFmtId="0" fontId="6" fillId="0" borderId="6" xfId="0" applyFont="1" applyBorder="1" applyAlignment="1">
      <alignment horizontal="right"/>
    </xf>
    <xf numFmtId="10" fontId="21" fillId="11" borderId="24" xfId="2" applyNumberFormat="1" applyFont="1" applyFill="1" applyBorder="1" applyAlignment="1" applyProtection="1">
      <alignment horizontal="right" vertical="center"/>
    </xf>
    <xf numFmtId="166" fontId="15" fillId="0" borderId="11" xfId="1" applyNumberFormat="1" applyFont="1" applyBorder="1" applyAlignment="1">
      <alignment horizontal="right" vertical="center"/>
    </xf>
    <xf numFmtId="166" fontId="15" fillId="0" borderId="15" xfId="1" applyNumberFormat="1" applyFont="1" applyBorder="1" applyAlignment="1">
      <alignment horizontal="right" vertical="center"/>
    </xf>
    <xf numFmtId="10" fontId="8" fillId="18" borderId="18" xfId="2" applyNumberFormat="1" applyFont="1" applyFill="1" applyBorder="1" applyAlignment="1">
      <alignment horizontal="right" vertical="center"/>
    </xf>
    <xf numFmtId="164" fontId="15" fillId="0" borderId="18" xfId="1" applyFont="1" applyBorder="1" applyAlignment="1">
      <alignment horizontal="right" vertical="center"/>
    </xf>
    <xf numFmtId="10" fontId="21" fillId="11" borderId="18" xfId="2" applyNumberFormat="1" applyFont="1" applyFill="1" applyBorder="1" applyAlignment="1" applyProtection="1">
      <alignment horizontal="right" vertical="center"/>
    </xf>
    <xf numFmtId="166" fontId="15" fillId="18" borderId="15" xfId="1" applyNumberFormat="1" applyFont="1" applyFill="1" applyBorder="1" applyAlignment="1">
      <alignment horizontal="right" vertical="center"/>
    </xf>
    <xf numFmtId="164" fontId="15" fillId="0" borderId="15" xfId="1" applyFont="1" applyBorder="1" applyAlignment="1">
      <alignment horizontal="right" vertical="center"/>
    </xf>
    <xf numFmtId="0" fontId="9" fillId="0" borderId="12" xfId="0" applyFont="1" applyBorder="1"/>
    <xf numFmtId="0" fontId="6" fillId="0" borderId="56" xfId="0" applyFont="1" applyBorder="1"/>
    <xf numFmtId="0" fontId="6" fillId="0" borderId="45" xfId="0" applyFont="1" applyBorder="1"/>
    <xf numFmtId="0" fontId="39" fillId="0" borderId="12" xfId="0" applyFont="1" applyBorder="1" applyAlignment="1">
      <alignment horizontal="left" vertical="top" wrapText="1"/>
    </xf>
    <xf numFmtId="0" fontId="38" fillId="0" borderId="12" xfId="0" applyFont="1" applyBorder="1" applyAlignment="1">
      <alignment horizontal="left" vertical="top" wrapText="1"/>
    </xf>
    <xf numFmtId="0" fontId="38" fillId="0" borderId="5" xfId="0" applyFont="1" applyBorder="1" applyAlignment="1">
      <alignment horizontal="left" vertical="top" wrapText="1"/>
    </xf>
    <xf numFmtId="0" fontId="38" fillId="0" borderId="7" xfId="0" applyFont="1" applyBorder="1" applyAlignment="1">
      <alignment horizontal="left" vertical="top" wrapText="1"/>
    </xf>
    <xf numFmtId="0" fontId="38" fillId="0" borderId="8" xfId="0" applyFont="1" applyBorder="1" applyAlignment="1">
      <alignment horizontal="left" vertical="top" wrapText="1"/>
    </xf>
    <xf numFmtId="0" fontId="6" fillId="0" borderId="0" xfId="0" applyFont="1" applyAlignment="1">
      <alignment horizontal="center"/>
    </xf>
    <xf numFmtId="0" fontId="0" fillId="0" borderId="0" xfId="0"/>
    <xf numFmtId="0" fontId="7" fillId="0" borderId="0" xfId="0" applyFont="1" applyAlignment="1">
      <alignment horizontal="center"/>
    </xf>
    <xf numFmtId="0" fontId="39" fillId="0" borderId="12" xfId="0" applyFont="1" applyBorder="1" applyAlignment="1">
      <alignment horizontal="left" vertical="top"/>
    </xf>
    <xf numFmtId="0" fontId="39" fillId="0" borderId="5" xfId="0" applyFont="1" applyBorder="1" applyAlignment="1">
      <alignment horizontal="left" vertical="top"/>
    </xf>
    <xf numFmtId="0" fontId="8" fillId="22" borderId="18"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9" fillId="0" borderId="18" xfId="0" applyFont="1" applyBorder="1"/>
    <xf numFmtId="0" fontId="13" fillId="9" borderId="6" xfId="0" applyFont="1" applyFill="1" applyBorder="1" applyAlignment="1">
      <alignment vertical="center"/>
    </xf>
    <xf numFmtId="0" fontId="9" fillId="9" borderId="7" xfId="0" applyFont="1" applyFill="1" applyBorder="1"/>
    <xf numFmtId="0" fontId="9" fillId="9" borderId="8" xfId="0" applyFont="1" applyFill="1" applyBorder="1"/>
    <xf numFmtId="0" fontId="13" fillId="4" borderId="6" xfId="0" applyFont="1" applyFill="1" applyBorder="1" applyAlignment="1">
      <alignment horizontal="center" vertical="center"/>
    </xf>
    <xf numFmtId="0" fontId="34" fillId="13" borderId="69" xfId="0" applyFont="1" applyFill="1" applyBorder="1" applyAlignment="1" applyProtection="1">
      <alignment vertical="center"/>
      <protection locked="0"/>
    </xf>
    <xf numFmtId="0" fontId="30" fillId="13" borderId="70" xfId="0" applyFont="1" applyFill="1" applyBorder="1" applyProtection="1">
      <protection locked="0"/>
    </xf>
    <xf numFmtId="0" fontId="30" fillId="13" borderId="76" xfId="0" applyFont="1" applyFill="1" applyBorder="1" applyProtection="1">
      <protection locked="0"/>
    </xf>
    <xf numFmtId="0" fontId="34" fillId="13" borderId="26" xfId="0" applyFont="1" applyFill="1" applyBorder="1" applyAlignment="1" applyProtection="1">
      <alignment horizontal="left" vertical="center"/>
      <protection locked="0"/>
    </xf>
    <xf numFmtId="0" fontId="34" fillId="13" borderId="27" xfId="0" applyFont="1" applyFill="1" applyBorder="1" applyAlignment="1" applyProtection="1">
      <alignment horizontal="left" vertical="center"/>
      <protection locked="0"/>
    </xf>
    <xf numFmtId="0" fontId="0" fillId="10" borderId="18" xfId="0" applyFill="1" applyBorder="1" applyAlignment="1">
      <alignment horizontal="center"/>
    </xf>
    <xf numFmtId="15" fontId="21" fillId="0" borderId="18" xfId="0" applyNumberFormat="1" applyFont="1" applyBorder="1" applyAlignment="1" applyProtection="1">
      <alignment horizontal="center"/>
      <protection locked="0"/>
    </xf>
    <xf numFmtId="0" fontId="21" fillId="0" borderId="18" xfId="0" applyFont="1" applyBorder="1" applyAlignment="1" applyProtection="1">
      <alignment horizontal="center"/>
      <protection locked="0"/>
    </xf>
    <xf numFmtId="0" fontId="26" fillId="0" borderId="45" xfId="0" applyFont="1" applyBorder="1" applyAlignment="1" applyProtection="1">
      <alignment horizontal="center"/>
      <protection locked="0"/>
    </xf>
    <xf numFmtId="15" fontId="21" fillId="0" borderId="19" xfId="0" applyNumberFormat="1" applyFont="1" applyBorder="1" applyAlignment="1" applyProtection="1">
      <alignment horizontal="center"/>
      <protection locked="0"/>
    </xf>
    <xf numFmtId="0" fontId="21" fillId="0" borderId="21" xfId="0" applyFont="1" applyBorder="1" applyAlignment="1" applyProtection="1">
      <alignment horizontal="center"/>
      <protection locked="0"/>
    </xf>
    <xf numFmtId="0" fontId="20" fillId="0" borderId="0" xfId="0" applyFont="1" applyAlignment="1" applyProtection="1">
      <alignment horizontal="left"/>
      <protection locked="0"/>
    </xf>
    <xf numFmtId="0" fontId="21" fillId="10" borderId="68"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21" fillId="0" borderId="15" xfId="0" applyFont="1" applyBorder="1" applyAlignment="1">
      <alignment horizontal="right" vertical="center" wrapText="1"/>
    </xf>
    <xf numFmtId="0" fontId="30" fillId="0" borderId="13" xfId="0" applyFont="1" applyBorder="1" applyAlignment="1">
      <alignment horizontal="right"/>
    </xf>
    <xf numFmtId="0" fontId="30" fillId="0" borderId="14" xfId="0" applyFont="1" applyBorder="1" applyAlignment="1">
      <alignment horizontal="right"/>
    </xf>
    <xf numFmtId="0" fontId="21" fillId="5" borderId="60"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0" borderId="13" xfId="0" applyFont="1" applyBorder="1" applyAlignment="1">
      <alignment horizontal="right" vertical="center" wrapText="1"/>
    </xf>
    <xf numFmtId="0" fontId="21" fillId="5" borderId="4"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0" borderId="18" xfId="0" applyFont="1" applyBorder="1" applyAlignment="1">
      <alignment horizontal="right" vertical="center" wrapText="1"/>
    </xf>
    <xf numFmtId="0" fontId="21" fillId="5" borderId="2"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45" xfId="0" applyFont="1" applyFill="1" applyBorder="1" applyAlignment="1">
      <alignment horizontal="left" vertical="center" wrapText="1"/>
    </xf>
    <xf numFmtId="0" fontId="21" fillId="0" borderId="15" xfId="0" applyFont="1" applyBorder="1" applyAlignment="1">
      <alignment horizontal="right" vertical="center"/>
    </xf>
    <xf numFmtId="0" fontId="21" fillId="0" borderId="13" xfId="0" applyFont="1" applyBorder="1" applyAlignment="1">
      <alignment horizontal="right" vertical="center"/>
    </xf>
    <xf numFmtId="0" fontId="21" fillId="0" borderId="14" xfId="0" applyFont="1" applyBorder="1" applyAlignment="1">
      <alignment horizontal="right" vertical="center"/>
    </xf>
    <xf numFmtId="0" fontId="21" fillId="0" borderId="65" xfId="0" applyFont="1" applyBorder="1" applyAlignment="1">
      <alignment horizontal="right" vertical="center" wrapText="1"/>
    </xf>
    <xf numFmtId="0" fontId="21" fillId="0" borderId="66" xfId="0" applyFont="1" applyBorder="1" applyAlignment="1">
      <alignment horizontal="right" vertical="center" wrapText="1"/>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21" fillId="0" borderId="14" xfId="0" applyFont="1" applyBorder="1" applyAlignment="1">
      <alignment horizontal="right" vertical="center" wrapText="1"/>
    </xf>
    <xf numFmtId="0" fontId="21" fillId="0" borderId="16" xfId="0" applyFont="1" applyBorder="1" applyAlignment="1">
      <alignment horizontal="right" vertical="center"/>
    </xf>
    <xf numFmtId="0" fontId="21" fillId="0" borderId="4" xfId="0" applyFont="1" applyBorder="1" applyAlignment="1">
      <alignment horizontal="right" vertical="center"/>
    </xf>
    <xf numFmtId="0" fontId="21" fillId="0" borderId="6" xfId="0" applyFont="1" applyBorder="1" applyAlignment="1">
      <alignment horizontal="right" vertical="center"/>
    </xf>
    <xf numFmtId="0" fontId="21" fillId="0" borderId="2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1" fillId="0" borderId="0" xfId="0" applyFont="1"/>
  </cellXfs>
  <cellStyles count="6">
    <cellStyle name="Comma" xfId="1" builtinId="3"/>
    <cellStyle name="Comma 2" xfId="5" xr:uid="{F882211E-AD95-4581-A71B-9662B89BE334}"/>
    <cellStyle name="Normal" xfId="0" builtinId="0"/>
    <cellStyle name="Normal 3" xfId="3" xr:uid="{A0FDFCDC-09BA-4C83-A79A-0A7E5ED3F7C1}"/>
    <cellStyle name="Normal 8" xfId="4" xr:uid="{4D152C2E-2044-414B-B61F-6CCB9A83866E}"/>
    <cellStyle name="Percent" xfId="2" builtinId="5"/>
  </cellStyles>
  <dxfs count="1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33CC"/>
      <color rgb="FFFBD3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101600</xdr:rowOff>
    </xdr:from>
    <xdr:ext cx="2984500" cy="2616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517900" y="292100"/>
          <a:ext cx="2984500" cy="2616200"/>
        </a:xfrm>
        <a:prstGeom prst="rect">
          <a:avLst/>
        </a:prstGeom>
        <a:noFill/>
      </xdr:spPr>
    </xdr:pic>
    <xdr:clientData fLocksWithSheet="0"/>
  </xdr:oneCellAnchor>
  <xdr:oneCellAnchor>
    <xdr:from>
      <xdr:col>9</xdr:col>
      <xdr:colOff>127000</xdr:colOff>
      <xdr:row>12</xdr:row>
      <xdr:rowOff>139700</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5626100" y="2400300"/>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257175</xdr:colOff>
      <xdr:row>11</xdr:row>
      <xdr:rowOff>0</xdr:rowOff>
    </xdr:from>
    <xdr:ext cx="638175" cy="6381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fiawards@accessassist.org"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AB998"/>
  <sheetViews>
    <sheetView showGridLines="0" tabSelected="1" topLeftCell="A10" workbookViewId="0">
      <selection activeCell="M24" sqref="M24"/>
    </sheetView>
  </sheetViews>
  <sheetFormatPr defaultColWidth="14.453125" defaultRowHeight="15" customHeight="1"/>
  <cols>
    <col min="1" max="1" width="4.08984375" customWidth="1"/>
    <col min="2" max="2" width="9.36328125" customWidth="1"/>
    <col min="3" max="27" width="8.81640625" customWidth="1"/>
    <col min="28" max="28" width="11.453125" customWidth="1"/>
  </cols>
  <sheetData>
    <row r="1" spans="1:20" ht="14.5">
      <c r="A1" s="1"/>
    </row>
    <row r="2" spans="1:20" ht="14.5">
      <c r="A2" s="1"/>
    </row>
    <row r="3" spans="1:20" ht="14.5">
      <c r="A3" s="1"/>
    </row>
    <row r="4" spans="1:20" ht="14.5">
      <c r="A4" s="1"/>
    </row>
    <row r="5" spans="1:20" ht="14.5">
      <c r="A5" s="1"/>
    </row>
    <row r="6" spans="1:20" ht="14.5">
      <c r="A6" s="1"/>
    </row>
    <row r="7" spans="1:20" ht="13.5" customHeight="1">
      <c r="A7" s="1"/>
      <c r="G7" s="358"/>
      <c r="H7" s="359"/>
      <c r="I7" s="359"/>
      <c r="J7" s="359"/>
      <c r="K7" s="359"/>
      <c r="L7" s="359"/>
      <c r="M7" s="359"/>
      <c r="N7" s="359"/>
      <c r="O7" s="359"/>
      <c r="P7" s="359"/>
    </row>
    <row r="8" spans="1:20" ht="14.5">
      <c r="A8" s="1"/>
      <c r="G8" s="359"/>
      <c r="H8" s="359"/>
      <c r="I8" s="359"/>
      <c r="J8" s="359"/>
      <c r="K8" s="359"/>
      <c r="L8" s="359"/>
      <c r="M8" s="359"/>
      <c r="N8" s="359"/>
      <c r="O8" s="359"/>
      <c r="P8" s="359"/>
    </row>
    <row r="9" spans="1:20" ht="14.5">
      <c r="A9" s="1"/>
      <c r="G9" s="359"/>
      <c r="H9" s="359"/>
      <c r="I9" s="359"/>
      <c r="J9" s="359"/>
      <c r="K9" s="359"/>
      <c r="L9" s="359"/>
      <c r="M9" s="359"/>
      <c r="N9" s="359"/>
      <c r="O9" s="359"/>
      <c r="P9" s="359"/>
    </row>
    <row r="10" spans="1:20" ht="14.5">
      <c r="A10" s="1"/>
      <c r="D10" s="360" t="s">
        <v>0</v>
      </c>
      <c r="E10" s="359"/>
      <c r="G10" s="359"/>
      <c r="H10" s="359"/>
      <c r="I10" s="359"/>
      <c r="J10" s="359"/>
      <c r="K10" s="359"/>
      <c r="L10" s="359"/>
      <c r="M10" s="359"/>
      <c r="N10" s="359"/>
      <c r="O10" s="359"/>
      <c r="P10" s="359"/>
      <c r="R10" s="360"/>
      <c r="S10" s="359"/>
    </row>
    <row r="11" spans="1:20" ht="14.5">
      <c r="A11" s="1"/>
    </row>
    <row r="12" spans="1:20" ht="14.5">
      <c r="A12" s="1"/>
      <c r="R12" s="2"/>
    </row>
    <row r="13" spans="1:20" ht="14.5">
      <c r="A13" s="1"/>
    </row>
    <row r="14" spans="1:20" ht="18">
      <c r="A14" s="1"/>
      <c r="T14" s="242"/>
    </row>
    <row r="15" spans="1:20" ht="14.5">
      <c r="A15" s="1"/>
    </row>
    <row r="16" spans="1:20" ht="14.5">
      <c r="A16" s="1"/>
    </row>
    <row r="17" spans="1:28" ht="15.5">
      <c r="A17" s="1"/>
      <c r="I17" s="3" t="s">
        <v>335</v>
      </c>
      <c r="J17" s="3"/>
      <c r="K17" s="3"/>
      <c r="L17" s="3"/>
      <c r="M17" s="3"/>
      <c r="N17" s="3"/>
      <c r="O17" s="3"/>
      <c r="P17" s="3"/>
      <c r="Q17" s="3"/>
      <c r="R17" s="3"/>
      <c r="S17" s="3"/>
      <c r="T17" s="3"/>
      <c r="U17" s="3"/>
      <c r="V17" s="3"/>
      <c r="W17" s="3"/>
      <c r="X17" s="3"/>
      <c r="Y17" s="3"/>
      <c r="Z17" s="3"/>
      <c r="AA17" s="3"/>
      <c r="AB17" s="3"/>
    </row>
    <row r="18" spans="1:28" ht="14.5">
      <c r="A18" s="1"/>
    </row>
    <row r="19" spans="1:28" ht="14.5">
      <c r="A19" s="4" t="s">
        <v>1</v>
      </c>
      <c r="B19" s="5" t="s">
        <v>2</v>
      </c>
      <c r="C19" s="6"/>
      <c r="D19" s="6"/>
      <c r="E19" s="6"/>
      <c r="F19" s="6"/>
      <c r="G19" s="6"/>
      <c r="H19" s="6"/>
      <c r="I19" s="6"/>
      <c r="J19" s="6"/>
      <c r="K19" s="351"/>
      <c r="L19" s="332"/>
      <c r="M19" s="333"/>
    </row>
    <row r="20" spans="1:28" ht="14.5">
      <c r="A20" s="315"/>
      <c r="B20" s="412" t="s">
        <v>448</v>
      </c>
      <c r="K20" s="350"/>
      <c r="M20" s="335"/>
    </row>
    <row r="21" spans="1:28" ht="15.65" customHeight="1">
      <c r="A21" s="11"/>
      <c r="B21" s="329" t="s">
        <v>440</v>
      </c>
      <c r="C21" s="12"/>
      <c r="D21" s="12"/>
      <c r="E21" s="12"/>
      <c r="F21" s="12"/>
      <c r="G21" s="12"/>
      <c r="H21" s="12"/>
      <c r="I21" s="12"/>
      <c r="J21" s="12"/>
      <c r="K21" s="352"/>
      <c r="L21" s="337"/>
      <c r="M21" s="338"/>
    </row>
    <row r="22" spans="1:28" ht="15.9" customHeight="1">
      <c r="A22" s="14"/>
      <c r="B22" s="9"/>
      <c r="C22" s="9"/>
      <c r="D22" s="9"/>
      <c r="E22" s="9"/>
      <c r="F22" s="9"/>
      <c r="G22" s="9"/>
      <c r="H22" s="9"/>
      <c r="I22" s="9"/>
      <c r="J22" s="9"/>
      <c r="K22" s="9"/>
    </row>
    <row r="23" spans="1:28" ht="15.9" customHeight="1">
      <c r="A23" s="339" t="s">
        <v>3</v>
      </c>
      <c r="B23" s="5" t="s">
        <v>4</v>
      </c>
      <c r="C23" s="6"/>
      <c r="D23" s="6"/>
      <c r="E23" s="6"/>
      <c r="F23" s="6"/>
      <c r="G23" s="6"/>
      <c r="H23" s="6"/>
      <c r="I23" s="6"/>
      <c r="J23" s="7"/>
    </row>
    <row r="24" spans="1:28" ht="15.9" customHeight="1">
      <c r="A24" s="340">
        <v>1</v>
      </c>
      <c r="B24" s="9" t="s">
        <v>443</v>
      </c>
      <c r="C24" s="9"/>
      <c r="D24" s="9"/>
      <c r="E24" s="9"/>
      <c r="F24" s="9"/>
      <c r="G24" s="9"/>
      <c r="H24" s="9"/>
      <c r="I24" s="9"/>
      <c r="J24" s="10"/>
    </row>
    <row r="25" spans="1:28" ht="15.9" customHeight="1">
      <c r="A25" s="340">
        <v>2</v>
      </c>
      <c r="B25" s="9" t="s">
        <v>444</v>
      </c>
      <c r="C25" s="9"/>
      <c r="D25" s="9"/>
      <c r="E25" s="9"/>
      <c r="F25" s="9"/>
      <c r="G25" s="9"/>
      <c r="H25" s="9"/>
      <c r="I25" s="9"/>
      <c r="J25" s="10"/>
    </row>
    <row r="26" spans="1:28" ht="15.9" customHeight="1">
      <c r="A26" s="341">
        <v>3</v>
      </c>
      <c r="B26" s="12" t="s">
        <v>445</v>
      </c>
      <c r="C26" s="12"/>
      <c r="D26" s="12"/>
      <c r="E26" s="12"/>
      <c r="F26" s="12"/>
      <c r="G26" s="12"/>
      <c r="H26" s="12"/>
      <c r="I26" s="12"/>
      <c r="J26" s="13"/>
      <c r="K26" s="9"/>
      <c r="L26" s="9"/>
      <c r="M26" s="9"/>
      <c r="N26" s="9"/>
      <c r="O26" s="9"/>
      <c r="P26" s="9"/>
      <c r="Q26" s="9"/>
      <c r="R26" s="9"/>
      <c r="S26" s="9"/>
      <c r="T26" s="9"/>
      <c r="U26" s="9"/>
      <c r="V26" s="9"/>
      <c r="W26" s="9"/>
      <c r="X26" s="9"/>
      <c r="Y26" s="9"/>
      <c r="Z26" s="9"/>
      <c r="AA26" s="9"/>
      <c r="AB26" s="9"/>
    </row>
    <row r="27" spans="1:28" ht="15.9" customHeight="1">
      <c r="A27" s="14"/>
    </row>
    <row r="28" spans="1:28" ht="15.9" customHeight="1">
      <c r="A28" s="4" t="s">
        <v>5</v>
      </c>
      <c r="B28" s="5" t="s">
        <v>6</v>
      </c>
      <c r="C28" s="6"/>
      <c r="D28" s="6"/>
      <c r="E28" s="6"/>
      <c r="F28" s="6"/>
      <c r="G28" s="6"/>
      <c r="H28" s="6"/>
      <c r="I28" s="6"/>
      <c r="J28" s="6"/>
      <c r="K28" s="6"/>
      <c r="L28" s="6"/>
      <c r="M28" s="6"/>
      <c r="N28" s="6"/>
      <c r="O28" s="6"/>
      <c r="P28" s="6"/>
      <c r="Q28" s="6"/>
      <c r="R28" s="6"/>
      <c r="S28" s="6"/>
      <c r="T28" s="6"/>
      <c r="U28" s="6"/>
      <c r="V28" s="6"/>
      <c r="W28" s="6"/>
      <c r="X28" s="6"/>
      <c r="Y28" s="6"/>
      <c r="Z28" s="6"/>
      <c r="AA28" s="6"/>
      <c r="AB28" s="7"/>
    </row>
    <row r="29" spans="1:28" ht="15.9" customHeight="1">
      <c r="A29" s="8"/>
      <c r="B29" s="9" t="s">
        <v>7</v>
      </c>
      <c r="C29" s="9"/>
      <c r="D29" s="9"/>
      <c r="E29" s="9"/>
      <c r="F29" s="9"/>
      <c r="G29" s="9"/>
      <c r="H29" s="9"/>
      <c r="I29" s="9"/>
      <c r="J29" s="9"/>
      <c r="K29" s="9"/>
      <c r="L29" s="9"/>
      <c r="M29" s="9"/>
      <c r="N29" s="9"/>
      <c r="O29" s="9"/>
      <c r="P29" s="9"/>
      <c r="Q29" s="9"/>
      <c r="R29" s="9"/>
      <c r="S29" s="9"/>
      <c r="T29" s="9"/>
      <c r="U29" s="9"/>
      <c r="V29" s="9"/>
      <c r="W29" s="9"/>
      <c r="X29" s="9"/>
      <c r="Y29" s="9"/>
      <c r="Z29" s="9"/>
      <c r="AA29" s="9"/>
      <c r="AB29" s="10"/>
    </row>
    <row r="30" spans="1:28" ht="15.9" customHeight="1">
      <c r="A30" s="8"/>
      <c r="B30" s="9" t="s">
        <v>8</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1:28" ht="15.9" customHeight="1">
      <c r="A31" s="8"/>
      <c r="B31" s="9" t="s">
        <v>9</v>
      </c>
      <c r="C31" s="9"/>
      <c r="D31" s="9"/>
      <c r="E31" s="9"/>
      <c r="F31" s="9"/>
      <c r="G31" s="9"/>
      <c r="H31" s="9"/>
      <c r="I31" s="9"/>
      <c r="J31" s="9"/>
      <c r="K31" s="9"/>
      <c r="L31" s="9"/>
      <c r="M31" s="9"/>
      <c r="N31" s="9"/>
      <c r="O31" s="9"/>
      <c r="P31" s="9"/>
      <c r="Q31" s="9"/>
      <c r="R31" s="9"/>
      <c r="S31" s="9"/>
      <c r="T31" s="9"/>
      <c r="U31" s="9"/>
      <c r="V31" s="9"/>
      <c r="W31" s="9"/>
      <c r="X31" s="9"/>
      <c r="Y31" s="9"/>
      <c r="Z31" s="9"/>
      <c r="AA31" s="9"/>
      <c r="AB31" s="10"/>
    </row>
    <row r="32" spans="1:28" ht="15.9" customHeight="1">
      <c r="A32" s="8"/>
      <c r="B32" s="9" t="s">
        <v>10</v>
      </c>
      <c r="C32" s="9"/>
      <c r="D32" s="9"/>
      <c r="E32" s="9"/>
      <c r="F32" s="9"/>
      <c r="G32" s="9"/>
      <c r="H32" s="9"/>
      <c r="I32" s="9"/>
      <c r="J32" s="9"/>
      <c r="K32" s="9"/>
      <c r="L32" s="9"/>
      <c r="M32" s="9"/>
      <c r="N32" s="9"/>
      <c r="O32" s="9"/>
      <c r="P32" s="9"/>
      <c r="Q32" s="9"/>
      <c r="R32" s="9"/>
      <c r="S32" s="9"/>
      <c r="T32" s="9"/>
      <c r="U32" s="9"/>
      <c r="V32" s="9"/>
      <c r="W32" s="9"/>
      <c r="X32" s="9"/>
      <c r="Y32" s="9"/>
      <c r="Z32" s="9"/>
      <c r="AA32" s="9"/>
      <c r="AB32" s="10"/>
    </row>
    <row r="33" spans="1:28" ht="15.9" customHeight="1">
      <c r="A33" s="8"/>
      <c r="B33" s="9" t="s">
        <v>11</v>
      </c>
      <c r="C33" s="9"/>
      <c r="D33" s="9"/>
      <c r="E33" s="9"/>
      <c r="F33" s="9"/>
      <c r="G33" s="9"/>
      <c r="H33" s="9"/>
      <c r="I33" s="9"/>
      <c r="J33" s="9"/>
      <c r="K33" s="9"/>
      <c r="L33" s="9"/>
      <c r="M33" s="9"/>
      <c r="N33" s="9"/>
      <c r="O33" s="9"/>
      <c r="P33" s="9"/>
      <c r="Q33" s="9"/>
      <c r="R33" s="9"/>
      <c r="S33" s="9"/>
      <c r="T33" s="9"/>
      <c r="U33" s="9"/>
      <c r="V33" s="9"/>
      <c r="W33" s="9"/>
      <c r="X33" s="9"/>
      <c r="Y33" s="9"/>
      <c r="Z33" s="9"/>
      <c r="AA33" s="9"/>
      <c r="AB33" s="10"/>
    </row>
    <row r="34" spans="1:28" ht="15.9" customHeight="1">
      <c r="A34" s="11"/>
      <c r="B34" s="12" t="s">
        <v>434</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3"/>
    </row>
    <row r="35" spans="1:28" ht="15.9" customHeight="1">
      <c r="A35" s="14"/>
    </row>
    <row r="36" spans="1:28" ht="15.9" customHeight="1">
      <c r="A36" s="4" t="s">
        <v>12</v>
      </c>
      <c r="B36" s="5" t="s">
        <v>13</v>
      </c>
      <c r="C36" s="6"/>
      <c r="D36" s="6"/>
      <c r="E36" s="6"/>
      <c r="F36" s="6"/>
      <c r="G36" s="6"/>
      <c r="H36" s="6"/>
      <c r="I36" s="6"/>
      <c r="J36" s="6"/>
      <c r="K36" s="6"/>
      <c r="L36" s="6"/>
      <c r="M36" s="6"/>
      <c r="N36" s="5"/>
      <c r="O36" s="6"/>
      <c r="P36" s="6"/>
      <c r="Q36" s="6"/>
      <c r="R36" s="6"/>
      <c r="S36" s="6"/>
      <c r="T36" s="6"/>
      <c r="U36" s="7"/>
    </row>
    <row r="37" spans="1:28" ht="15.9" customHeight="1">
      <c r="A37" s="8"/>
      <c r="B37" s="9" t="s">
        <v>14</v>
      </c>
      <c r="C37" s="9"/>
      <c r="D37" s="9"/>
      <c r="E37" s="9"/>
      <c r="F37" s="9"/>
      <c r="G37" s="9"/>
      <c r="H37" s="9"/>
      <c r="I37" s="9"/>
      <c r="J37" s="9"/>
      <c r="K37" s="9"/>
      <c r="L37" s="9"/>
      <c r="M37" s="9"/>
      <c r="N37" s="9"/>
      <c r="O37" s="9"/>
      <c r="P37" s="9"/>
      <c r="Q37" s="9"/>
      <c r="R37" s="9"/>
      <c r="S37" s="9"/>
      <c r="T37" s="9"/>
      <c r="U37" s="10"/>
    </row>
    <row r="38" spans="1:28" ht="15.9" customHeight="1">
      <c r="A38" s="8"/>
      <c r="B38" s="234" t="s">
        <v>287</v>
      </c>
      <c r="C38" s="9"/>
      <c r="D38" s="9"/>
      <c r="E38" s="9"/>
      <c r="F38" s="9"/>
      <c r="G38" s="2"/>
      <c r="H38" s="2"/>
      <c r="I38" s="2"/>
      <c r="J38" s="9"/>
      <c r="K38" s="9"/>
      <c r="L38" s="9"/>
      <c r="M38" s="9"/>
      <c r="N38" s="9"/>
      <c r="O38" s="9"/>
      <c r="P38" s="9"/>
      <c r="Q38" s="9"/>
      <c r="R38" s="9"/>
      <c r="S38" s="9"/>
      <c r="T38" s="9"/>
      <c r="U38" s="10"/>
      <c r="V38" s="9"/>
      <c r="W38" s="9"/>
      <c r="X38" s="9"/>
      <c r="Y38" s="9"/>
      <c r="Z38" s="9"/>
      <c r="AA38" s="9"/>
      <c r="AB38" s="9"/>
    </row>
    <row r="39" spans="1:28" ht="15.9" customHeight="1">
      <c r="A39" s="11"/>
      <c r="B39" s="12" t="s">
        <v>15</v>
      </c>
      <c r="C39" s="12"/>
      <c r="D39" s="12"/>
      <c r="E39" s="12"/>
      <c r="F39" s="12"/>
      <c r="G39" s="12"/>
      <c r="H39" s="12"/>
      <c r="I39" s="12"/>
      <c r="J39" s="12"/>
      <c r="K39" s="12"/>
      <c r="L39" s="12"/>
      <c r="M39" s="12"/>
      <c r="N39" s="12"/>
      <c r="O39" s="12"/>
      <c r="P39" s="12"/>
      <c r="Q39" s="12"/>
      <c r="R39" s="12"/>
      <c r="S39" s="12"/>
      <c r="T39" s="12"/>
      <c r="U39" s="13"/>
      <c r="V39" s="9"/>
      <c r="W39" s="9"/>
      <c r="X39" s="9"/>
      <c r="Y39" s="9"/>
      <c r="Z39" s="9"/>
      <c r="AA39" s="9"/>
      <c r="AB39" s="9"/>
    </row>
    <row r="40" spans="1:28" ht="15.9" customHeight="1">
      <c r="A40" s="14"/>
    </row>
    <row r="41" spans="1:28" ht="15.9" customHeight="1">
      <c r="A41" s="235" t="s">
        <v>16</v>
      </c>
      <c r="B41" s="236" t="s">
        <v>17</v>
      </c>
      <c r="C41" s="236"/>
      <c r="D41" s="236"/>
      <c r="E41" s="237"/>
      <c r="F41" s="237"/>
      <c r="G41" s="237"/>
      <c r="H41" s="237"/>
      <c r="I41" s="237"/>
      <c r="J41" s="237"/>
      <c r="K41" s="238"/>
    </row>
    <row r="42" spans="1:28" ht="15.9" customHeight="1">
      <c r="A42" s="239"/>
      <c r="B42" s="361" t="s">
        <v>288</v>
      </c>
      <c r="C42" s="361"/>
      <c r="D42" s="361"/>
      <c r="E42" s="361"/>
      <c r="F42" s="361"/>
      <c r="G42" s="361"/>
      <c r="H42" s="361"/>
      <c r="I42" s="361"/>
      <c r="J42" s="361"/>
      <c r="K42" s="362"/>
      <c r="L42" s="9"/>
      <c r="M42" s="9"/>
      <c r="N42" s="9"/>
      <c r="O42" s="9"/>
      <c r="P42" s="9"/>
      <c r="Q42" s="9"/>
      <c r="R42" s="9"/>
      <c r="S42" s="9"/>
      <c r="T42" s="9"/>
      <c r="U42" s="9"/>
      <c r="V42" s="9"/>
      <c r="W42" s="9"/>
      <c r="X42" s="9"/>
      <c r="Y42" s="9"/>
      <c r="Z42" s="9"/>
      <c r="AA42" s="9"/>
      <c r="AB42" s="9"/>
    </row>
    <row r="43" spans="1:28" ht="15.9" customHeight="1">
      <c r="A43" s="240"/>
      <c r="B43" s="361" t="s">
        <v>18</v>
      </c>
      <c r="C43" s="361"/>
      <c r="D43" s="361"/>
      <c r="E43" s="361"/>
      <c r="F43" s="361"/>
      <c r="G43" s="361"/>
      <c r="H43" s="361"/>
      <c r="I43" s="361"/>
      <c r="J43" s="361"/>
      <c r="K43" s="362"/>
      <c r="L43" s="9"/>
      <c r="M43" s="9"/>
      <c r="N43" s="9"/>
      <c r="O43" s="9"/>
      <c r="P43" s="9"/>
      <c r="Q43" s="9"/>
      <c r="R43" s="9"/>
      <c r="S43" s="9"/>
      <c r="T43" s="9"/>
      <c r="U43" s="9"/>
      <c r="V43" s="9"/>
      <c r="W43" s="9"/>
      <c r="X43" s="9"/>
      <c r="Y43" s="9"/>
      <c r="Z43" s="9"/>
      <c r="AA43" s="9"/>
      <c r="AB43" s="9"/>
    </row>
    <row r="44" spans="1:28" ht="18" customHeight="1">
      <c r="A44" s="240"/>
      <c r="B44" s="353" t="s">
        <v>289</v>
      </c>
      <c r="C44" s="354"/>
      <c r="D44" s="354"/>
      <c r="E44" s="354"/>
      <c r="F44" s="354"/>
      <c r="G44" s="354"/>
      <c r="H44" s="354"/>
      <c r="I44" s="354"/>
      <c r="J44" s="354"/>
      <c r="K44" s="355"/>
      <c r="L44" s="9"/>
      <c r="M44" s="9"/>
      <c r="N44" s="9"/>
      <c r="O44" s="9"/>
      <c r="P44" s="9"/>
      <c r="Q44" s="9"/>
      <c r="R44" s="9"/>
      <c r="S44" s="9"/>
      <c r="T44" s="9"/>
      <c r="U44" s="9"/>
      <c r="V44" s="9"/>
      <c r="W44" s="9"/>
      <c r="X44" s="9"/>
      <c r="Y44" s="9"/>
      <c r="Z44" s="9"/>
      <c r="AA44" s="9"/>
      <c r="AB44" s="9"/>
    </row>
    <row r="45" spans="1:28" ht="18">
      <c r="A45" s="241"/>
      <c r="B45" s="356"/>
      <c r="C45" s="356"/>
      <c r="D45" s="356"/>
      <c r="E45" s="356"/>
      <c r="F45" s="356"/>
      <c r="G45" s="356"/>
      <c r="H45" s="356"/>
      <c r="I45" s="356"/>
      <c r="J45" s="356"/>
      <c r="K45" s="357"/>
      <c r="L45" s="9"/>
      <c r="M45" s="9"/>
      <c r="N45" s="9"/>
      <c r="O45" s="9"/>
      <c r="P45" s="9"/>
      <c r="Q45" s="9"/>
      <c r="R45" s="9"/>
      <c r="S45" s="9"/>
      <c r="T45" s="9"/>
      <c r="U45" s="9"/>
      <c r="V45" s="9"/>
      <c r="W45" s="9"/>
      <c r="X45" s="9"/>
      <c r="Y45" s="9"/>
      <c r="Z45" s="9"/>
      <c r="AA45" s="9"/>
      <c r="AB45" s="9"/>
    </row>
    <row r="46" spans="1:28" ht="15.9" customHeight="1">
      <c r="A46" s="1"/>
    </row>
    <row r="47" spans="1:28" ht="15.9" customHeight="1">
      <c r="A47" s="1"/>
      <c r="B47" s="37" t="s">
        <v>442</v>
      </c>
    </row>
    <row r="48" spans="1:28" ht="15.9" customHeight="1">
      <c r="A48" s="1"/>
      <c r="B48" s="331" t="s">
        <v>292</v>
      </c>
      <c r="C48" s="332"/>
      <c r="D48" s="332"/>
      <c r="E48" s="332"/>
      <c r="F48" s="332"/>
      <c r="G48" s="332"/>
      <c r="H48" s="333"/>
    </row>
    <row r="49" spans="1:8" ht="15.9" customHeight="1">
      <c r="A49" s="1"/>
      <c r="B49" s="334" t="s">
        <v>293</v>
      </c>
      <c r="C49" s="23"/>
      <c r="D49" s="23"/>
      <c r="E49" s="23"/>
      <c r="F49" s="23"/>
      <c r="G49" s="23"/>
      <c r="H49" s="335"/>
    </row>
    <row r="50" spans="1:8" ht="15.9" customHeight="1">
      <c r="A50" s="1"/>
      <c r="B50" s="334" t="s">
        <v>294</v>
      </c>
      <c r="C50" s="23"/>
      <c r="D50" s="23"/>
      <c r="E50" s="23"/>
      <c r="F50" s="23"/>
      <c r="G50" s="23"/>
      <c r="H50" s="335"/>
    </row>
    <row r="51" spans="1:8" ht="15.9" customHeight="1">
      <c r="A51" s="1"/>
      <c r="B51" s="334" t="s">
        <v>295</v>
      </c>
      <c r="C51" s="23"/>
      <c r="D51" s="23"/>
      <c r="E51" s="23"/>
      <c r="F51" s="23"/>
      <c r="G51" s="23"/>
      <c r="H51" s="335"/>
    </row>
    <row r="52" spans="1:8" ht="15.9" customHeight="1">
      <c r="A52" s="1"/>
      <c r="B52" s="336" t="s">
        <v>39</v>
      </c>
      <c r="C52" s="337"/>
      <c r="D52" s="337"/>
      <c r="E52" s="337"/>
      <c r="F52" s="337"/>
      <c r="G52" s="337"/>
      <c r="H52" s="338"/>
    </row>
    <row r="53" spans="1:8" ht="15.9" customHeight="1">
      <c r="A53" s="1"/>
    </row>
    <row r="54" spans="1:8" ht="15.9" customHeight="1">
      <c r="A54" s="1"/>
    </row>
    <row r="55" spans="1:8" ht="15.9" customHeight="1">
      <c r="A55" s="1"/>
    </row>
    <row r="56" spans="1:8" ht="15.9" customHeight="1">
      <c r="A56" s="1"/>
    </row>
    <row r="57" spans="1:8" ht="15.9" customHeight="1">
      <c r="A57" s="1"/>
    </row>
    <row r="58" spans="1:8" ht="15.9" customHeight="1">
      <c r="A58" s="1"/>
    </row>
    <row r="59" spans="1:8" ht="15.9" customHeight="1">
      <c r="A59" s="1"/>
    </row>
    <row r="60" spans="1:8" ht="15.9" customHeight="1">
      <c r="A60" s="1"/>
    </row>
    <row r="61" spans="1:8" ht="15.9" customHeight="1">
      <c r="A61" s="1"/>
    </row>
    <row r="62" spans="1:8" ht="15.9" customHeight="1">
      <c r="A62" s="1"/>
    </row>
    <row r="63" spans="1:8" ht="15.9" customHeight="1">
      <c r="A63" s="1"/>
    </row>
    <row r="64" spans="1:8" ht="15.9" customHeight="1">
      <c r="A64" s="1"/>
    </row>
    <row r="65" spans="1:1" ht="15.9" customHeight="1">
      <c r="A65" s="1"/>
    </row>
    <row r="66" spans="1:1" ht="15.9" customHeight="1">
      <c r="A66" s="1"/>
    </row>
    <row r="67" spans="1:1" ht="15.9" customHeight="1">
      <c r="A67" s="1"/>
    </row>
    <row r="68" spans="1:1" ht="15.9" customHeight="1">
      <c r="A68" s="1"/>
    </row>
    <row r="69" spans="1:1" ht="15.9" customHeight="1">
      <c r="A69" s="1"/>
    </row>
    <row r="70" spans="1:1" ht="15.9" customHeight="1">
      <c r="A70" s="1"/>
    </row>
    <row r="71" spans="1:1" ht="15.9" customHeight="1">
      <c r="A71" s="1"/>
    </row>
    <row r="72" spans="1:1" ht="15.9" customHeight="1">
      <c r="A72" s="1"/>
    </row>
    <row r="73" spans="1:1" ht="15.9" customHeight="1">
      <c r="A73" s="1"/>
    </row>
    <row r="74" spans="1:1" ht="15.9" customHeight="1">
      <c r="A74" s="1"/>
    </row>
    <row r="75" spans="1:1" ht="15.9" customHeight="1">
      <c r="A75" s="1"/>
    </row>
    <row r="76" spans="1:1" ht="15.9" customHeight="1">
      <c r="A76" s="1"/>
    </row>
    <row r="77" spans="1:1" ht="15.9" customHeight="1">
      <c r="A77" s="1"/>
    </row>
    <row r="78" spans="1:1" ht="15.9" customHeight="1">
      <c r="A78" s="1"/>
    </row>
    <row r="79" spans="1:1" ht="15.9" customHeight="1">
      <c r="A79" s="1"/>
    </row>
    <row r="80" spans="1:1" ht="15.9" customHeight="1">
      <c r="A80" s="1"/>
    </row>
    <row r="81" spans="1:1" ht="15.9" customHeight="1">
      <c r="A81" s="1"/>
    </row>
    <row r="82" spans="1:1" ht="15.9" customHeight="1">
      <c r="A82" s="1"/>
    </row>
    <row r="83" spans="1:1" ht="15.9" customHeight="1">
      <c r="A83" s="1"/>
    </row>
    <row r="84" spans="1:1" ht="15.9" customHeight="1">
      <c r="A84" s="1"/>
    </row>
    <row r="85" spans="1:1" ht="15.9" customHeight="1">
      <c r="A85" s="1"/>
    </row>
    <row r="86" spans="1:1" ht="15.9" customHeight="1">
      <c r="A86" s="1"/>
    </row>
    <row r="87" spans="1:1" ht="15.9" customHeight="1">
      <c r="A87" s="1"/>
    </row>
    <row r="88" spans="1:1" ht="15.9" customHeight="1">
      <c r="A88" s="1"/>
    </row>
    <row r="89" spans="1:1" ht="15.9" customHeight="1">
      <c r="A89" s="1"/>
    </row>
    <row r="90" spans="1:1" ht="15.9" customHeight="1">
      <c r="A90" s="1"/>
    </row>
    <row r="91" spans="1:1" ht="15.9" customHeight="1">
      <c r="A91" s="1"/>
    </row>
    <row r="92" spans="1:1" ht="15.9" customHeight="1">
      <c r="A92" s="1"/>
    </row>
    <row r="93" spans="1:1" ht="15.9" customHeight="1">
      <c r="A93" s="1"/>
    </row>
    <row r="94" spans="1:1" ht="15.9" customHeight="1">
      <c r="A94" s="1"/>
    </row>
    <row r="95" spans="1:1" ht="15.9" customHeight="1">
      <c r="A95" s="1"/>
    </row>
    <row r="96" spans="1:1" ht="15.9" customHeight="1">
      <c r="A96" s="1"/>
    </row>
    <row r="97" spans="1:1" ht="15.9" customHeight="1">
      <c r="A97" s="1"/>
    </row>
    <row r="98" spans="1:1" ht="15.9" customHeight="1">
      <c r="A98" s="1"/>
    </row>
    <row r="99" spans="1:1" ht="15.9" customHeight="1">
      <c r="A99" s="1"/>
    </row>
    <row r="100" spans="1:1" ht="15.9" customHeight="1">
      <c r="A100" s="1"/>
    </row>
    <row r="101" spans="1:1" ht="15.9" customHeight="1">
      <c r="A101" s="1"/>
    </row>
    <row r="102" spans="1:1" ht="15.9" customHeight="1">
      <c r="A102" s="1"/>
    </row>
    <row r="103" spans="1:1" ht="15.9" customHeight="1">
      <c r="A103" s="1"/>
    </row>
    <row r="104" spans="1:1" ht="15.9" customHeight="1">
      <c r="A104" s="1"/>
    </row>
    <row r="105" spans="1:1" ht="15.9" customHeight="1">
      <c r="A105" s="1"/>
    </row>
    <row r="106" spans="1:1" ht="15.9" customHeight="1">
      <c r="A106" s="1"/>
    </row>
    <row r="107" spans="1:1" ht="15.9" customHeight="1">
      <c r="A107" s="1"/>
    </row>
    <row r="108" spans="1:1" ht="15.9" customHeight="1">
      <c r="A108" s="1"/>
    </row>
    <row r="109" spans="1:1" ht="15.9" customHeight="1">
      <c r="A109" s="1"/>
    </row>
    <row r="110" spans="1:1" ht="15.9" customHeight="1">
      <c r="A110" s="1"/>
    </row>
    <row r="111" spans="1:1" ht="15.9" customHeight="1">
      <c r="A111" s="1"/>
    </row>
    <row r="112" spans="1:1" ht="15.9" customHeight="1">
      <c r="A112" s="1"/>
    </row>
    <row r="113" spans="1:1" ht="15.9" customHeight="1">
      <c r="A113" s="1"/>
    </row>
    <row r="114" spans="1:1" ht="15.9" customHeight="1">
      <c r="A114" s="1"/>
    </row>
    <row r="115" spans="1:1" ht="15.9" customHeight="1">
      <c r="A115" s="1"/>
    </row>
    <row r="116" spans="1:1" ht="15.9" customHeight="1">
      <c r="A116" s="1"/>
    </row>
    <row r="117" spans="1:1" ht="15.9" customHeight="1">
      <c r="A117" s="1"/>
    </row>
    <row r="118" spans="1:1" ht="15.9" customHeight="1">
      <c r="A118" s="1"/>
    </row>
    <row r="119" spans="1:1" ht="15.9" customHeight="1">
      <c r="A119" s="1"/>
    </row>
    <row r="120" spans="1:1" ht="15.9" customHeight="1">
      <c r="A120" s="1"/>
    </row>
    <row r="121" spans="1:1" ht="15.9" customHeight="1">
      <c r="A121" s="1"/>
    </row>
    <row r="122" spans="1:1" ht="15.9" customHeight="1">
      <c r="A122" s="1"/>
    </row>
    <row r="123" spans="1:1" ht="15.9" customHeight="1">
      <c r="A123" s="1"/>
    </row>
    <row r="124" spans="1:1" ht="15.9" customHeight="1">
      <c r="A124" s="1"/>
    </row>
    <row r="125" spans="1:1" ht="15.9" customHeight="1">
      <c r="A125" s="1"/>
    </row>
    <row r="126" spans="1:1" ht="15.9" customHeight="1">
      <c r="A126" s="1"/>
    </row>
    <row r="127" spans="1:1" ht="15.9" customHeight="1">
      <c r="A127" s="1"/>
    </row>
    <row r="128" spans="1:1" ht="15.9" customHeight="1">
      <c r="A128" s="1"/>
    </row>
    <row r="129" spans="1:1" ht="15.9" customHeight="1">
      <c r="A129" s="1"/>
    </row>
    <row r="130" spans="1:1" ht="15.9" customHeight="1">
      <c r="A130" s="1"/>
    </row>
    <row r="131" spans="1:1" ht="15.9" customHeight="1">
      <c r="A131" s="1"/>
    </row>
    <row r="132" spans="1:1" ht="15.9" customHeight="1">
      <c r="A132" s="1"/>
    </row>
    <row r="133" spans="1:1" ht="15.9" customHeight="1">
      <c r="A133" s="1"/>
    </row>
    <row r="134" spans="1:1" ht="15.9" customHeight="1">
      <c r="A134" s="1"/>
    </row>
    <row r="135" spans="1:1" ht="15.9" customHeight="1">
      <c r="A135" s="1"/>
    </row>
    <row r="136" spans="1:1" ht="15.9" customHeight="1">
      <c r="A136" s="1"/>
    </row>
    <row r="137" spans="1:1" ht="15.9" customHeight="1">
      <c r="A137" s="1"/>
    </row>
    <row r="138" spans="1:1" ht="15.9" customHeight="1">
      <c r="A138" s="1"/>
    </row>
    <row r="139" spans="1:1" ht="15.9" customHeight="1">
      <c r="A139" s="1"/>
    </row>
    <row r="140" spans="1:1" ht="15.9" customHeight="1">
      <c r="A140" s="1"/>
    </row>
    <row r="141" spans="1:1" ht="15.9" customHeight="1">
      <c r="A141" s="1"/>
    </row>
    <row r="142" spans="1:1" ht="15.9" customHeight="1">
      <c r="A142" s="1"/>
    </row>
    <row r="143" spans="1:1" ht="15.9" customHeight="1">
      <c r="A143" s="1"/>
    </row>
    <row r="144" spans="1:1" ht="15.9" customHeight="1">
      <c r="A144" s="1"/>
    </row>
    <row r="145" spans="1:1" ht="15.9" customHeight="1">
      <c r="A145" s="1"/>
    </row>
    <row r="146" spans="1:1" ht="15.9" customHeight="1">
      <c r="A146" s="1"/>
    </row>
    <row r="147" spans="1:1" ht="15.9" customHeight="1">
      <c r="A147" s="1"/>
    </row>
    <row r="148" spans="1:1" ht="15.9" customHeight="1">
      <c r="A148" s="1"/>
    </row>
    <row r="149" spans="1:1" ht="15.9" customHeight="1">
      <c r="A149" s="1"/>
    </row>
    <row r="150" spans="1:1" ht="15.9" customHeight="1">
      <c r="A150" s="1"/>
    </row>
    <row r="151" spans="1:1" ht="15.9" customHeight="1">
      <c r="A151" s="1"/>
    </row>
    <row r="152" spans="1:1" ht="15.9" customHeight="1">
      <c r="A152" s="1"/>
    </row>
    <row r="153" spans="1:1" ht="15.9" customHeight="1">
      <c r="A153" s="1"/>
    </row>
    <row r="154" spans="1:1" ht="15.9" customHeight="1">
      <c r="A154" s="1"/>
    </row>
    <row r="155" spans="1:1" ht="15.9" customHeight="1">
      <c r="A155" s="1"/>
    </row>
    <row r="156" spans="1:1" ht="15.9" customHeight="1">
      <c r="A156" s="1"/>
    </row>
    <row r="157" spans="1:1" ht="15.9" customHeight="1">
      <c r="A157" s="1"/>
    </row>
    <row r="158" spans="1:1" ht="15.9" customHeight="1">
      <c r="A158" s="1"/>
    </row>
    <row r="159" spans="1:1" ht="15.9" customHeight="1">
      <c r="A159" s="1"/>
    </row>
    <row r="160" spans="1:1" ht="15.9" customHeight="1">
      <c r="A160" s="1"/>
    </row>
    <row r="161" spans="1:1" ht="15.9" customHeight="1">
      <c r="A161" s="1"/>
    </row>
    <row r="162" spans="1:1" ht="15.9" customHeight="1">
      <c r="A162" s="1"/>
    </row>
    <row r="163" spans="1:1" ht="15.9" customHeight="1">
      <c r="A163" s="1"/>
    </row>
    <row r="164" spans="1:1" ht="15.9" customHeight="1">
      <c r="A164" s="1"/>
    </row>
    <row r="165" spans="1:1" ht="15.9" customHeight="1">
      <c r="A165" s="1"/>
    </row>
    <row r="166" spans="1:1" ht="15.9" customHeight="1">
      <c r="A166" s="1"/>
    </row>
    <row r="167" spans="1:1" ht="15.9" customHeight="1">
      <c r="A167" s="1"/>
    </row>
    <row r="168" spans="1:1" ht="15.9" customHeight="1">
      <c r="A168" s="1"/>
    </row>
    <row r="169" spans="1:1" ht="15.9" customHeight="1">
      <c r="A169" s="1"/>
    </row>
    <row r="170" spans="1:1" ht="15.9" customHeight="1">
      <c r="A170" s="1"/>
    </row>
    <row r="171" spans="1:1" ht="15.9" customHeight="1">
      <c r="A171" s="1"/>
    </row>
    <row r="172" spans="1:1" ht="15.9" customHeight="1">
      <c r="A172" s="1"/>
    </row>
    <row r="173" spans="1:1" ht="15.9" customHeight="1">
      <c r="A173" s="1"/>
    </row>
    <row r="174" spans="1:1" ht="15.9" customHeight="1">
      <c r="A174" s="1"/>
    </row>
    <row r="175" spans="1:1" ht="15.9" customHeight="1">
      <c r="A175" s="1"/>
    </row>
    <row r="176" spans="1:1" ht="15.9" customHeight="1">
      <c r="A176" s="1"/>
    </row>
    <row r="177" spans="1:1" ht="15.9" customHeight="1">
      <c r="A177" s="1"/>
    </row>
    <row r="178" spans="1:1" ht="15.9" customHeight="1">
      <c r="A178" s="1"/>
    </row>
    <row r="179" spans="1:1" ht="15.9" customHeight="1">
      <c r="A179" s="1"/>
    </row>
    <row r="180" spans="1:1" ht="15.9" customHeight="1">
      <c r="A180" s="1"/>
    </row>
    <row r="181" spans="1:1" ht="15.9" customHeight="1">
      <c r="A181" s="1"/>
    </row>
    <row r="182" spans="1:1" ht="15.9" customHeight="1">
      <c r="A182" s="1"/>
    </row>
    <row r="183" spans="1:1" ht="15.9" customHeight="1">
      <c r="A183" s="1"/>
    </row>
    <row r="184" spans="1:1" ht="15.9" customHeight="1">
      <c r="A184" s="1"/>
    </row>
    <row r="185" spans="1:1" ht="15.9" customHeight="1">
      <c r="A185" s="1"/>
    </row>
    <row r="186" spans="1:1" ht="15.9" customHeight="1">
      <c r="A186" s="1"/>
    </row>
    <row r="187" spans="1:1" ht="15.9" customHeight="1">
      <c r="A187" s="1"/>
    </row>
    <row r="188" spans="1:1" ht="15.9" customHeight="1">
      <c r="A188" s="1"/>
    </row>
    <row r="189" spans="1:1" ht="15.9" customHeight="1">
      <c r="A189" s="1"/>
    </row>
    <row r="190" spans="1:1" ht="15.9" customHeight="1">
      <c r="A190" s="1"/>
    </row>
    <row r="191" spans="1:1" ht="15.9" customHeight="1">
      <c r="A191" s="1"/>
    </row>
    <row r="192" spans="1:1" ht="15.9" customHeight="1">
      <c r="A192" s="1"/>
    </row>
    <row r="193" spans="1:1" ht="15.9" customHeight="1">
      <c r="A193" s="1"/>
    </row>
    <row r="194" spans="1:1" ht="15.9" customHeight="1">
      <c r="A194" s="1"/>
    </row>
    <row r="195" spans="1:1" ht="15.9" customHeight="1">
      <c r="A195" s="1"/>
    </row>
    <row r="196" spans="1:1" ht="15.9" customHeight="1">
      <c r="A196" s="1"/>
    </row>
    <row r="197" spans="1:1" ht="15.9" customHeight="1">
      <c r="A197" s="1"/>
    </row>
    <row r="198" spans="1:1" ht="15.9" customHeight="1">
      <c r="A198" s="1"/>
    </row>
    <row r="199" spans="1:1" ht="15.9" customHeight="1">
      <c r="A199" s="1"/>
    </row>
    <row r="200" spans="1:1" ht="15.9" customHeight="1">
      <c r="A200" s="1"/>
    </row>
    <row r="201" spans="1:1" ht="15.9" customHeight="1">
      <c r="A201" s="1"/>
    </row>
    <row r="202" spans="1:1" ht="15.9" customHeight="1">
      <c r="A202" s="1"/>
    </row>
    <row r="203" spans="1:1" ht="15.9" customHeight="1">
      <c r="A203" s="1"/>
    </row>
    <row r="204" spans="1:1" ht="15.9" customHeight="1">
      <c r="A204" s="1"/>
    </row>
    <row r="205" spans="1:1" ht="15.9" customHeight="1">
      <c r="A205" s="1"/>
    </row>
    <row r="206" spans="1:1" ht="15.9" customHeight="1">
      <c r="A206" s="1"/>
    </row>
    <row r="207" spans="1:1" ht="15.9" customHeight="1">
      <c r="A207" s="1"/>
    </row>
    <row r="208" spans="1:1" ht="15.9" customHeight="1">
      <c r="A208" s="1"/>
    </row>
    <row r="209" spans="1:1" ht="15.9" customHeight="1">
      <c r="A209" s="1"/>
    </row>
    <row r="210" spans="1:1" ht="15.9" customHeight="1">
      <c r="A210" s="1"/>
    </row>
    <row r="211" spans="1:1" ht="15.9" customHeight="1">
      <c r="A211" s="1"/>
    </row>
    <row r="212" spans="1:1" ht="15.9" customHeight="1">
      <c r="A212" s="1"/>
    </row>
    <row r="213" spans="1:1" ht="15.9" customHeight="1">
      <c r="A213" s="1"/>
    </row>
    <row r="214" spans="1:1" ht="15.9" customHeight="1">
      <c r="A214" s="1"/>
    </row>
    <row r="215" spans="1:1" ht="15.9" customHeight="1">
      <c r="A215" s="1"/>
    </row>
    <row r="216" spans="1:1" ht="15.9" customHeight="1">
      <c r="A216" s="1"/>
    </row>
    <row r="217" spans="1:1" ht="15.9" customHeight="1">
      <c r="A217" s="1"/>
    </row>
    <row r="218" spans="1:1" ht="15.9" customHeight="1">
      <c r="A218" s="1"/>
    </row>
    <row r="219" spans="1:1" ht="15.9" customHeight="1">
      <c r="A219" s="1"/>
    </row>
    <row r="220" spans="1:1" ht="15.9" customHeight="1">
      <c r="A220" s="1"/>
    </row>
    <row r="221" spans="1:1" ht="15.9" customHeight="1">
      <c r="A221" s="1"/>
    </row>
    <row r="222" spans="1:1" ht="15.9" customHeight="1">
      <c r="A222" s="1"/>
    </row>
    <row r="223" spans="1:1" ht="15.9" customHeight="1">
      <c r="A223" s="1"/>
    </row>
    <row r="224" spans="1:1" ht="15.9" customHeight="1">
      <c r="A224" s="1"/>
    </row>
    <row r="225" spans="1:1" ht="15.9" customHeight="1">
      <c r="A225" s="1"/>
    </row>
    <row r="226" spans="1:1" ht="15.9" customHeight="1">
      <c r="A226" s="1"/>
    </row>
    <row r="227" spans="1:1" ht="15.9" customHeight="1">
      <c r="A227" s="1"/>
    </row>
    <row r="228" spans="1:1" ht="15.9" customHeight="1">
      <c r="A228" s="1"/>
    </row>
    <row r="229" spans="1:1" ht="15.9" customHeight="1">
      <c r="A229" s="1"/>
    </row>
    <row r="230" spans="1:1" ht="15.9" customHeight="1">
      <c r="A230" s="1"/>
    </row>
    <row r="231" spans="1:1" ht="15.9" customHeight="1">
      <c r="A231" s="1"/>
    </row>
    <row r="232" spans="1:1" ht="15.9" customHeight="1">
      <c r="A232" s="1"/>
    </row>
    <row r="233" spans="1:1" ht="15.9" customHeight="1">
      <c r="A233" s="1"/>
    </row>
    <row r="234" spans="1:1" ht="15.9" customHeight="1">
      <c r="A234" s="1"/>
    </row>
    <row r="235" spans="1:1" ht="15.9" customHeight="1">
      <c r="A235" s="1"/>
    </row>
    <row r="236" spans="1:1" ht="15.9" customHeight="1">
      <c r="A236" s="1"/>
    </row>
    <row r="237" spans="1:1" ht="15.9" customHeight="1">
      <c r="A237" s="1"/>
    </row>
    <row r="238" spans="1:1" ht="15.9" customHeight="1">
      <c r="A238" s="1"/>
    </row>
    <row r="239" spans="1:1" ht="15.9" customHeight="1">
      <c r="A239" s="1"/>
    </row>
    <row r="240" spans="1:1" ht="15.9" customHeight="1">
      <c r="A240" s="1"/>
    </row>
    <row r="241" spans="1:1" ht="15.9" customHeight="1">
      <c r="A241" s="1"/>
    </row>
    <row r="242" spans="1:1" ht="15.9" customHeight="1">
      <c r="A242" s="1"/>
    </row>
    <row r="243" spans="1:1" ht="15.9" customHeight="1">
      <c r="A243" s="1"/>
    </row>
    <row r="244" spans="1:1" ht="15.9" customHeight="1">
      <c r="A244" s="1"/>
    </row>
    <row r="245" spans="1:1" ht="15.9" customHeight="1">
      <c r="A245" s="1"/>
    </row>
    <row r="246" spans="1:1" ht="15.9" customHeight="1">
      <c r="A246" s="1"/>
    </row>
    <row r="247" spans="1:1" ht="15.9" customHeight="1">
      <c r="A247" s="1"/>
    </row>
    <row r="248" spans="1:1" ht="15.9" customHeight="1">
      <c r="A248" s="1"/>
    </row>
    <row r="249" spans="1:1" ht="15.9" customHeight="1">
      <c r="A249" s="1"/>
    </row>
    <row r="250" spans="1:1" ht="15.9" customHeight="1">
      <c r="A250" s="1"/>
    </row>
    <row r="251" spans="1:1" ht="15.9" customHeight="1">
      <c r="A251" s="1"/>
    </row>
    <row r="252" spans="1:1" ht="15.9" customHeight="1">
      <c r="A252" s="1"/>
    </row>
    <row r="253" spans="1:1" ht="15.9" customHeight="1">
      <c r="A253" s="1"/>
    </row>
    <row r="254" spans="1:1" ht="15.9" customHeight="1">
      <c r="A254" s="1"/>
    </row>
    <row r="255" spans="1:1" ht="15.9" customHeight="1">
      <c r="A255" s="1"/>
    </row>
    <row r="256" spans="1:1" ht="15.9" customHeight="1">
      <c r="A256" s="1"/>
    </row>
    <row r="257" spans="1:1" ht="15.9" customHeight="1">
      <c r="A257" s="1"/>
    </row>
    <row r="258" spans="1:1" ht="15.9" customHeight="1">
      <c r="A258" s="1"/>
    </row>
    <row r="259" spans="1:1" ht="15.9" customHeight="1">
      <c r="A259" s="1"/>
    </row>
    <row r="260" spans="1:1" ht="15.9" customHeight="1">
      <c r="A260" s="1"/>
    </row>
    <row r="261" spans="1:1" ht="15.9" customHeight="1">
      <c r="A261" s="1"/>
    </row>
    <row r="262" spans="1:1" ht="15.9" customHeight="1">
      <c r="A262" s="1"/>
    </row>
    <row r="263" spans="1:1" ht="15.9" customHeight="1">
      <c r="A263" s="1"/>
    </row>
    <row r="264" spans="1:1" ht="15.9" customHeight="1">
      <c r="A264" s="1"/>
    </row>
    <row r="265" spans="1:1" ht="15.9" customHeight="1">
      <c r="A265" s="1"/>
    </row>
    <row r="266" spans="1:1" ht="15.9" customHeight="1">
      <c r="A266" s="1"/>
    </row>
    <row r="267" spans="1:1" ht="15.9" customHeight="1">
      <c r="A267" s="1"/>
    </row>
    <row r="268" spans="1:1" ht="15.9" customHeight="1">
      <c r="A268" s="1"/>
    </row>
    <row r="269" spans="1:1" ht="15.9" customHeight="1">
      <c r="A269" s="1"/>
    </row>
    <row r="270" spans="1:1" ht="15.9" customHeight="1">
      <c r="A270" s="1"/>
    </row>
    <row r="271" spans="1:1" ht="15.9" customHeight="1">
      <c r="A271" s="1"/>
    </row>
    <row r="272" spans="1:1" ht="15.9" customHeight="1">
      <c r="A272" s="1"/>
    </row>
    <row r="273" spans="1:1" ht="15.9" customHeight="1">
      <c r="A273" s="1"/>
    </row>
    <row r="274" spans="1:1" ht="15.9" customHeight="1">
      <c r="A274" s="1"/>
    </row>
    <row r="275" spans="1:1" ht="15.9" customHeight="1">
      <c r="A275" s="1"/>
    </row>
    <row r="276" spans="1:1" ht="15.9" customHeight="1">
      <c r="A276" s="1"/>
    </row>
    <row r="277" spans="1:1" ht="15.9" customHeight="1">
      <c r="A277" s="1"/>
    </row>
    <row r="278" spans="1:1" ht="15.9" customHeight="1">
      <c r="A278" s="1"/>
    </row>
    <row r="279" spans="1:1" ht="15.9" customHeight="1">
      <c r="A279" s="1"/>
    </row>
    <row r="280" spans="1:1" ht="15.9" customHeight="1">
      <c r="A280" s="1"/>
    </row>
    <row r="281" spans="1:1" ht="15.9" customHeight="1">
      <c r="A281" s="1"/>
    </row>
    <row r="282" spans="1:1" ht="15.9" customHeight="1">
      <c r="A282" s="1"/>
    </row>
    <row r="283" spans="1:1" ht="15.9" customHeight="1">
      <c r="A283" s="1"/>
    </row>
    <row r="284" spans="1:1" ht="15.9" customHeight="1">
      <c r="A284" s="1"/>
    </row>
    <row r="285" spans="1:1" ht="15.9" customHeight="1">
      <c r="A285" s="1"/>
    </row>
    <row r="286" spans="1:1" ht="15.9" customHeight="1">
      <c r="A286" s="1"/>
    </row>
    <row r="287" spans="1:1" ht="15.9" customHeight="1">
      <c r="A287" s="1"/>
    </row>
    <row r="288" spans="1:1" ht="15.9" customHeight="1">
      <c r="A288" s="1"/>
    </row>
    <row r="289" spans="1:1" ht="15.9" customHeight="1">
      <c r="A289" s="1"/>
    </row>
    <row r="290" spans="1:1" ht="15.9" customHeight="1">
      <c r="A290" s="1"/>
    </row>
    <row r="291" spans="1:1" ht="15.9" customHeight="1">
      <c r="A291" s="1"/>
    </row>
    <row r="292" spans="1:1" ht="15.9" customHeight="1">
      <c r="A292" s="1"/>
    </row>
    <row r="293" spans="1:1" ht="15.9" customHeight="1">
      <c r="A293" s="1"/>
    </row>
    <row r="294" spans="1:1" ht="15.9" customHeight="1">
      <c r="A294" s="1"/>
    </row>
    <row r="295" spans="1:1" ht="15.9" customHeight="1">
      <c r="A295" s="1"/>
    </row>
    <row r="296" spans="1:1" ht="15.9" customHeight="1">
      <c r="A296" s="1"/>
    </row>
    <row r="297" spans="1:1" ht="15.9" customHeight="1">
      <c r="A297" s="1"/>
    </row>
    <row r="298" spans="1:1" ht="15.9" customHeight="1">
      <c r="A298" s="1"/>
    </row>
    <row r="299" spans="1:1" ht="15.9" customHeight="1">
      <c r="A299" s="1"/>
    </row>
    <row r="300" spans="1:1" ht="15.9" customHeight="1">
      <c r="A300" s="1"/>
    </row>
    <row r="301" spans="1:1" ht="15.9" customHeight="1">
      <c r="A301" s="1"/>
    </row>
    <row r="302" spans="1:1" ht="15.9" customHeight="1">
      <c r="A302" s="1"/>
    </row>
    <row r="303" spans="1:1" ht="15.9" customHeight="1">
      <c r="A303" s="1"/>
    </row>
    <row r="304" spans="1:1" ht="15.9" customHeight="1">
      <c r="A304" s="1"/>
    </row>
    <row r="305" spans="1:1" ht="15.9" customHeight="1">
      <c r="A305" s="1"/>
    </row>
    <row r="306" spans="1:1" ht="15.9" customHeight="1">
      <c r="A306" s="1"/>
    </row>
    <row r="307" spans="1:1" ht="15.9" customHeight="1">
      <c r="A307" s="1"/>
    </row>
    <row r="308" spans="1:1" ht="15.9" customHeight="1">
      <c r="A308" s="1"/>
    </row>
    <row r="309" spans="1:1" ht="15.9" customHeight="1">
      <c r="A309" s="1"/>
    </row>
    <row r="310" spans="1:1" ht="15.9" customHeight="1">
      <c r="A310" s="1"/>
    </row>
    <row r="311" spans="1:1" ht="15.9" customHeight="1">
      <c r="A311" s="1"/>
    </row>
    <row r="312" spans="1:1" ht="15.9" customHeight="1">
      <c r="A312" s="1"/>
    </row>
    <row r="313" spans="1:1" ht="15.9" customHeight="1">
      <c r="A313" s="1"/>
    </row>
    <row r="314" spans="1:1" ht="15.9" customHeight="1">
      <c r="A314" s="1"/>
    </row>
    <row r="315" spans="1:1" ht="15.9" customHeight="1">
      <c r="A315" s="1"/>
    </row>
    <row r="316" spans="1:1" ht="15.9" customHeight="1">
      <c r="A316" s="1"/>
    </row>
    <row r="317" spans="1:1" ht="15.9" customHeight="1">
      <c r="A317" s="1"/>
    </row>
    <row r="318" spans="1:1" ht="15.9" customHeight="1">
      <c r="A318" s="1"/>
    </row>
    <row r="319" spans="1:1" ht="15.9" customHeight="1">
      <c r="A319" s="1"/>
    </row>
    <row r="320" spans="1:1" ht="15.9" customHeight="1">
      <c r="A320" s="1"/>
    </row>
    <row r="321" spans="1:1" ht="15.9" customHeight="1">
      <c r="A321" s="1"/>
    </row>
    <row r="322" spans="1:1" ht="15.9" customHeight="1">
      <c r="A322" s="1"/>
    </row>
    <row r="323" spans="1:1" ht="15.9" customHeight="1">
      <c r="A323" s="1"/>
    </row>
    <row r="324" spans="1:1" ht="15.9" customHeight="1">
      <c r="A324" s="1"/>
    </row>
    <row r="325" spans="1:1" ht="15.9" customHeight="1">
      <c r="A325" s="1"/>
    </row>
    <row r="326" spans="1:1" ht="15.9" customHeight="1">
      <c r="A326" s="1"/>
    </row>
    <row r="327" spans="1:1" ht="15.9" customHeight="1">
      <c r="A327" s="1"/>
    </row>
    <row r="328" spans="1:1" ht="15.9" customHeight="1">
      <c r="A328" s="1"/>
    </row>
    <row r="329" spans="1:1" ht="15.9" customHeight="1">
      <c r="A329" s="1"/>
    </row>
    <row r="330" spans="1:1" ht="15.9" customHeight="1">
      <c r="A330" s="1"/>
    </row>
    <row r="331" spans="1:1" ht="15.9" customHeight="1">
      <c r="A331" s="1"/>
    </row>
    <row r="332" spans="1:1" ht="15.9" customHeight="1">
      <c r="A332" s="1"/>
    </row>
    <row r="333" spans="1:1" ht="15.9" customHeight="1">
      <c r="A333" s="1"/>
    </row>
    <row r="334" spans="1:1" ht="15.9" customHeight="1">
      <c r="A334" s="1"/>
    </row>
    <row r="335" spans="1:1" ht="15.9" customHeight="1">
      <c r="A335" s="1"/>
    </row>
    <row r="336" spans="1:1" ht="15.9" customHeight="1">
      <c r="A336" s="1"/>
    </row>
    <row r="337" spans="1:1" ht="15.9" customHeight="1">
      <c r="A337" s="1"/>
    </row>
    <row r="338" spans="1:1" ht="15.9" customHeight="1">
      <c r="A338" s="1"/>
    </row>
    <row r="339" spans="1:1" ht="15.9" customHeight="1">
      <c r="A339" s="1"/>
    </row>
    <row r="340" spans="1:1" ht="15.9" customHeight="1">
      <c r="A340" s="1"/>
    </row>
    <row r="341" spans="1:1" ht="15.9" customHeight="1">
      <c r="A341" s="1"/>
    </row>
    <row r="342" spans="1:1" ht="15.9" customHeight="1">
      <c r="A342" s="1"/>
    </row>
    <row r="343" spans="1:1" ht="15.9" customHeight="1">
      <c r="A343" s="1"/>
    </row>
    <row r="344" spans="1:1" ht="15.9" customHeight="1">
      <c r="A344" s="1"/>
    </row>
    <row r="345" spans="1:1" ht="15.9" customHeight="1">
      <c r="A345" s="1"/>
    </row>
    <row r="346" spans="1:1" ht="15.9" customHeight="1">
      <c r="A346" s="1"/>
    </row>
    <row r="347" spans="1:1" ht="15.9" customHeight="1">
      <c r="A347" s="1"/>
    </row>
    <row r="348" spans="1:1" ht="15.9" customHeight="1">
      <c r="A348" s="1"/>
    </row>
    <row r="349" spans="1:1" ht="15.9" customHeight="1">
      <c r="A349" s="1"/>
    </row>
    <row r="350" spans="1:1" ht="15.9" customHeight="1">
      <c r="A350" s="1"/>
    </row>
    <row r="351" spans="1:1" ht="15.9" customHeight="1">
      <c r="A351" s="1"/>
    </row>
    <row r="352" spans="1:1" ht="15.9" customHeight="1">
      <c r="A352" s="1"/>
    </row>
    <row r="353" spans="1:1" ht="15.9" customHeight="1">
      <c r="A353" s="1"/>
    </row>
    <row r="354" spans="1:1" ht="15.9" customHeight="1">
      <c r="A354" s="1"/>
    </row>
    <row r="355" spans="1:1" ht="15.9" customHeight="1">
      <c r="A355" s="1"/>
    </row>
    <row r="356" spans="1:1" ht="15.9" customHeight="1">
      <c r="A356" s="1"/>
    </row>
    <row r="357" spans="1:1" ht="15.9" customHeight="1">
      <c r="A357" s="1"/>
    </row>
    <row r="358" spans="1:1" ht="15.9" customHeight="1">
      <c r="A358" s="1"/>
    </row>
    <row r="359" spans="1:1" ht="15.9" customHeight="1">
      <c r="A359" s="1"/>
    </row>
    <row r="360" spans="1:1" ht="15.9" customHeight="1">
      <c r="A360" s="1"/>
    </row>
    <row r="361" spans="1:1" ht="15.9" customHeight="1">
      <c r="A361" s="1"/>
    </row>
    <row r="362" spans="1:1" ht="15.9" customHeight="1">
      <c r="A362" s="1"/>
    </row>
    <row r="363" spans="1:1" ht="15.9" customHeight="1">
      <c r="A363" s="1"/>
    </row>
    <row r="364" spans="1:1" ht="15.9" customHeight="1">
      <c r="A364" s="1"/>
    </row>
    <row r="365" spans="1:1" ht="15.9" customHeight="1">
      <c r="A365" s="1"/>
    </row>
    <row r="366" spans="1:1" ht="15.9" customHeight="1">
      <c r="A366" s="1"/>
    </row>
    <row r="367" spans="1:1" ht="15.9" customHeight="1">
      <c r="A367" s="1"/>
    </row>
    <row r="368" spans="1:1" ht="15.9" customHeight="1">
      <c r="A368" s="1"/>
    </row>
    <row r="369" spans="1:1" ht="15.9" customHeight="1">
      <c r="A369" s="1"/>
    </row>
    <row r="370" spans="1:1" ht="15.9" customHeight="1">
      <c r="A370" s="1"/>
    </row>
    <row r="371" spans="1:1" ht="15.9" customHeight="1">
      <c r="A371" s="1"/>
    </row>
    <row r="372" spans="1:1" ht="15.9" customHeight="1">
      <c r="A372" s="1"/>
    </row>
    <row r="373" spans="1:1" ht="15.9" customHeight="1">
      <c r="A373" s="1"/>
    </row>
    <row r="374" spans="1:1" ht="15.9" customHeight="1">
      <c r="A374" s="1"/>
    </row>
    <row r="375" spans="1:1" ht="15.9" customHeight="1">
      <c r="A375" s="1"/>
    </row>
    <row r="376" spans="1:1" ht="15.9" customHeight="1">
      <c r="A376" s="1"/>
    </row>
    <row r="377" spans="1:1" ht="15.9" customHeight="1">
      <c r="A377" s="1"/>
    </row>
    <row r="378" spans="1:1" ht="15.9" customHeight="1">
      <c r="A378" s="1"/>
    </row>
    <row r="379" spans="1:1" ht="15.9" customHeight="1">
      <c r="A379" s="1"/>
    </row>
    <row r="380" spans="1:1" ht="15.9" customHeight="1">
      <c r="A380" s="1"/>
    </row>
    <row r="381" spans="1:1" ht="15.9" customHeight="1">
      <c r="A381" s="1"/>
    </row>
    <row r="382" spans="1:1" ht="15.9" customHeight="1">
      <c r="A382" s="1"/>
    </row>
    <row r="383" spans="1:1" ht="15.9" customHeight="1">
      <c r="A383" s="1"/>
    </row>
    <row r="384" spans="1:1" ht="15.9" customHeight="1">
      <c r="A384" s="1"/>
    </row>
    <row r="385" spans="1:1" ht="15.9" customHeight="1">
      <c r="A385" s="1"/>
    </row>
    <row r="386" spans="1:1" ht="15.9" customHeight="1">
      <c r="A386" s="1"/>
    </row>
    <row r="387" spans="1:1" ht="15.9" customHeight="1">
      <c r="A387" s="1"/>
    </row>
    <row r="388" spans="1:1" ht="15.9" customHeight="1">
      <c r="A388" s="1"/>
    </row>
    <row r="389" spans="1:1" ht="15.9" customHeight="1">
      <c r="A389" s="1"/>
    </row>
    <row r="390" spans="1:1" ht="15.9" customHeight="1">
      <c r="A390" s="1"/>
    </row>
    <row r="391" spans="1:1" ht="15.9" customHeight="1">
      <c r="A391" s="1"/>
    </row>
    <row r="392" spans="1:1" ht="15.9" customHeight="1">
      <c r="A392" s="1"/>
    </row>
    <row r="393" spans="1:1" ht="15.9" customHeight="1">
      <c r="A393" s="1"/>
    </row>
    <row r="394" spans="1:1" ht="15.9" customHeight="1">
      <c r="A394" s="1"/>
    </row>
    <row r="395" spans="1:1" ht="15.9" customHeight="1">
      <c r="A395" s="1"/>
    </row>
    <row r="396" spans="1:1" ht="15.9" customHeight="1">
      <c r="A396" s="1"/>
    </row>
    <row r="397" spans="1:1" ht="15.9" customHeight="1">
      <c r="A397" s="1"/>
    </row>
    <row r="398" spans="1:1" ht="15.9" customHeight="1">
      <c r="A398" s="1"/>
    </row>
    <row r="399" spans="1:1" ht="15.9" customHeight="1">
      <c r="A399" s="1"/>
    </row>
    <row r="400" spans="1:1" ht="15.9" customHeight="1">
      <c r="A400" s="1"/>
    </row>
    <row r="401" spans="1:1" ht="15.9" customHeight="1">
      <c r="A401" s="1"/>
    </row>
    <row r="402" spans="1:1" ht="15.9" customHeight="1">
      <c r="A402" s="1"/>
    </row>
    <row r="403" spans="1:1" ht="15.9" customHeight="1">
      <c r="A403" s="1"/>
    </row>
    <row r="404" spans="1:1" ht="15.9" customHeight="1">
      <c r="A404" s="1"/>
    </row>
    <row r="405" spans="1:1" ht="15.9" customHeight="1">
      <c r="A405" s="1"/>
    </row>
    <row r="406" spans="1:1" ht="15.9" customHeight="1">
      <c r="A406" s="1"/>
    </row>
    <row r="407" spans="1:1" ht="15.9" customHeight="1">
      <c r="A407" s="1"/>
    </row>
    <row r="408" spans="1:1" ht="15.9" customHeight="1">
      <c r="A408" s="1"/>
    </row>
    <row r="409" spans="1:1" ht="15.9" customHeight="1">
      <c r="A409" s="1"/>
    </row>
    <row r="410" spans="1:1" ht="15.9" customHeight="1">
      <c r="A410" s="1"/>
    </row>
    <row r="411" spans="1:1" ht="15.9" customHeight="1">
      <c r="A411" s="1"/>
    </row>
    <row r="412" spans="1:1" ht="15.9" customHeight="1">
      <c r="A412" s="1"/>
    </row>
    <row r="413" spans="1:1" ht="15.9" customHeight="1">
      <c r="A413" s="1"/>
    </row>
    <row r="414" spans="1:1" ht="15.9" customHeight="1">
      <c r="A414" s="1"/>
    </row>
    <row r="415" spans="1:1" ht="15.9" customHeight="1">
      <c r="A415" s="1"/>
    </row>
    <row r="416" spans="1:1" ht="15.9" customHeight="1">
      <c r="A416" s="1"/>
    </row>
    <row r="417" spans="1:1" ht="15.9" customHeight="1">
      <c r="A417" s="1"/>
    </row>
    <row r="418" spans="1:1" ht="15.9" customHeight="1">
      <c r="A418" s="1"/>
    </row>
    <row r="419" spans="1:1" ht="15.9" customHeight="1">
      <c r="A419" s="1"/>
    </row>
    <row r="420" spans="1:1" ht="15.9" customHeight="1">
      <c r="A420" s="1"/>
    </row>
    <row r="421" spans="1:1" ht="15.9" customHeight="1">
      <c r="A421" s="1"/>
    </row>
    <row r="422" spans="1:1" ht="15.9" customHeight="1">
      <c r="A422" s="1"/>
    </row>
    <row r="423" spans="1:1" ht="15.9" customHeight="1">
      <c r="A423" s="1"/>
    </row>
    <row r="424" spans="1:1" ht="15.9" customHeight="1">
      <c r="A424" s="1"/>
    </row>
    <row r="425" spans="1:1" ht="15.9" customHeight="1">
      <c r="A425" s="1"/>
    </row>
    <row r="426" spans="1:1" ht="15.9" customHeight="1">
      <c r="A426" s="1"/>
    </row>
    <row r="427" spans="1:1" ht="15.9" customHeight="1">
      <c r="A427" s="1"/>
    </row>
    <row r="428" spans="1:1" ht="15.9" customHeight="1">
      <c r="A428" s="1"/>
    </row>
    <row r="429" spans="1:1" ht="15.9" customHeight="1">
      <c r="A429" s="1"/>
    </row>
    <row r="430" spans="1:1" ht="15.9" customHeight="1">
      <c r="A430" s="1"/>
    </row>
    <row r="431" spans="1:1" ht="15.9" customHeight="1">
      <c r="A431" s="1"/>
    </row>
    <row r="432" spans="1:1" ht="15.9" customHeight="1">
      <c r="A432" s="1"/>
    </row>
    <row r="433" spans="1:1" ht="15.9" customHeight="1">
      <c r="A433" s="1"/>
    </row>
    <row r="434" spans="1:1" ht="15.9" customHeight="1">
      <c r="A434" s="1"/>
    </row>
    <row r="435" spans="1:1" ht="15.9" customHeight="1">
      <c r="A435" s="1"/>
    </row>
    <row r="436" spans="1:1" ht="15.9" customHeight="1">
      <c r="A436" s="1"/>
    </row>
    <row r="437" spans="1:1" ht="15.9" customHeight="1">
      <c r="A437" s="1"/>
    </row>
    <row r="438" spans="1:1" ht="15.9" customHeight="1">
      <c r="A438" s="1"/>
    </row>
    <row r="439" spans="1:1" ht="15.9" customHeight="1">
      <c r="A439" s="1"/>
    </row>
    <row r="440" spans="1:1" ht="15.9" customHeight="1">
      <c r="A440" s="1"/>
    </row>
    <row r="441" spans="1:1" ht="15.9" customHeight="1">
      <c r="A441" s="1"/>
    </row>
    <row r="442" spans="1:1" ht="15.9" customHeight="1">
      <c r="A442" s="1"/>
    </row>
    <row r="443" spans="1:1" ht="15.9" customHeight="1">
      <c r="A443" s="1"/>
    </row>
    <row r="444" spans="1:1" ht="15.9" customHeight="1">
      <c r="A444" s="1"/>
    </row>
    <row r="445" spans="1:1" ht="15.9" customHeight="1">
      <c r="A445" s="1"/>
    </row>
    <row r="446" spans="1:1" ht="15.9" customHeight="1">
      <c r="A446" s="1"/>
    </row>
    <row r="447" spans="1:1" ht="15.9" customHeight="1">
      <c r="A447" s="1"/>
    </row>
    <row r="448" spans="1:1" ht="15.9" customHeight="1">
      <c r="A448" s="1"/>
    </row>
    <row r="449" spans="1:1" ht="15.9" customHeight="1">
      <c r="A449" s="1"/>
    </row>
    <row r="450" spans="1:1" ht="15.9" customHeight="1">
      <c r="A450" s="1"/>
    </row>
    <row r="451" spans="1:1" ht="15.9" customHeight="1">
      <c r="A451" s="1"/>
    </row>
    <row r="452" spans="1:1" ht="15.9" customHeight="1">
      <c r="A452" s="1"/>
    </row>
    <row r="453" spans="1:1" ht="15.9" customHeight="1">
      <c r="A453" s="1"/>
    </row>
    <row r="454" spans="1:1" ht="15.9" customHeight="1">
      <c r="A454" s="1"/>
    </row>
    <row r="455" spans="1:1" ht="15.9" customHeight="1">
      <c r="A455" s="1"/>
    </row>
    <row r="456" spans="1:1" ht="15.9" customHeight="1">
      <c r="A456" s="1"/>
    </row>
    <row r="457" spans="1:1" ht="15.9" customHeight="1">
      <c r="A457" s="1"/>
    </row>
    <row r="458" spans="1:1" ht="15.9" customHeight="1">
      <c r="A458" s="1"/>
    </row>
    <row r="459" spans="1:1" ht="15.9" customHeight="1">
      <c r="A459" s="1"/>
    </row>
    <row r="460" spans="1:1" ht="15.9" customHeight="1">
      <c r="A460" s="1"/>
    </row>
    <row r="461" spans="1:1" ht="15.9" customHeight="1">
      <c r="A461" s="1"/>
    </row>
    <row r="462" spans="1:1" ht="15.9" customHeight="1">
      <c r="A462" s="1"/>
    </row>
    <row r="463" spans="1:1" ht="15.9" customHeight="1">
      <c r="A463" s="1"/>
    </row>
    <row r="464" spans="1:1" ht="15.9" customHeight="1">
      <c r="A464" s="1"/>
    </row>
    <row r="465" spans="1:1" ht="15.9" customHeight="1">
      <c r="A465" s="1"/>
    </row>
    <row r="466" spans="1:1" ht="15.9" customHeight="1">
      <c r="A466" s="1"/>
    </row>
    <row r="467" spans="1:1" ht="15.9" customHeight="1">
      <c r="A467" s="1"/>
    </row>
    <row r="468" spans="1:1" ht="15.9" customHeight="1">
      <c r="A468" s="1"/>
    </row>
    <row r="469" spans="1:1" ht="15.9" customHeight="1">
      <c r="A469" s="1"/>
    </row>
    <row r="470" spans="1:1" ht="15.9" customHeight="1">
      <c r="A470" s="1"/>
    </row>
    <row r="471" spans="1:1" ht="15.9" customHeight="1">
      <c r="A471" s="1"/>
    </row>
    <row r="472" spans="1:1" ht="15.9" customHeight="1">
      <c r="A472" s="1"/>
    </row>
    <row r="473" spans="1:1" ht="15.9" customHeight="1">
      <c r="A473" s="1"/>
    </row>
    <row r="474" spans="1:1" ht="15.9" customHeight="1">
      <c r="A474" s="1"/>
    </row>
    <row r="475" spans="1:1" ht="15.9" customHeight="1">
      <c r="A475" s="1"/>
    </row>
    <row r="476" spans="1:1" ht="15.9" customHeight="1">
      <c r="A476" s="1"/>
    </row>
    <row r="477" spans="1:1" ht="15.9" customHeight="1">
      <c r="A477" s="1"/>
    </row>
    <row r="478" spans="1:1" ht="15.9" customHeight="1">
      <c r="A478" s="1"/>
    </row>
    <row r="479" spans="1:1" ht="15.9" customHeight="1">
      <c r="A479" s="1"/>
    </row>
    <row r="480" spans="1:1" ht="15.9" customHeight="1">
      <c r="A480" s="1"/>
    </row>
    <row r="481" spans="1:1" ht="15.9" customHeight="1">
      <c r="A481" s="1"/>
    </row>
    <row r="482" spans="1:1" ht="15.9" customHeight="1">
      <c r="A482" s="1"/>
    </row>
    <row r="483" spans="1:1" ht="15.9" customHeight="1">
      <c r="A483" s="1"/>
    </row>
    <row r="484" spans="1:1" ht="15.9" customHeight="1">
      <c r="A484" s="1"/>
    </row>
    <row r="485" spans="1:1" ht="15.9" customHeight="1">
      <c r="A485" s="1"/>
    </row>
    <row r="486" spans="1:1" ht="15.9" customHeight="1">
      <c r="A486" s="1"/>
    </row>
    <row r="487" spans="1:1" ht="15.9" customHeight="1">
      <c r="A487" s="1"/>
    </row>
    <row r="488" spans="1:1" ht="15.9" customHeight="1">
      <c r="A488" s="1"/>
    </row>
    <row r="489" spans="1:1" ht="15.9" customHeight="1">
      <c r="A489" s="1"/>
    </row>
    <row r="490" spans="1:1" ht="15.9" customHeight="1">
      <c r="A490" s="1"/>
    </row>
    <row r="491" spans="1:1" ht="15.9" customHeight="1">
      <c r="A491" s="1"/>
    </row>
    <row r="492" spans="1:1" ht="15.9" customHeight="1">
      <c r="A492" s="1"/>
    </row>
    <row r="493" spans="1:1" ht="15.9" customHeight="1">
      <c r="A493" s="1"/>
    </row>
    <row r="494" spans="1:1" ht="15.9" customHeight="1">
      <c r="A494" s="1"/>
    </row>
    <row r="495" spans="1:1" ht="15.9" customHeight="1">
      <c r="A495" s="1"/>
    </row>
    <row r="496" spans="1:1" ht="15.9" customHeight="1">
      <c r="A496" s="1"/>
    </row>
    <row r="497" spans="1:1" ht="15.9" customHeight="1">
      <c r="A497" s="1"/>
    </row>
    <row r="498" spans="1:1" ht="15.9" customHeight="1">
      <c r="A498" s="1"/>
    </row>
    <row r="499" spans="1:1" ht="15.9" customHeight="1">
      <c r="A499" s="1"/>
    </row>
    <row r="500" spans="1:1" ht="15.9" customHeight="1">
      <c r="A500" s="1"/>
    </row>
    <row r="501" spans="1:1" ht="15.9" customHeight="1">
      <c r="A501" s="1"/>
    </row>
    <row r="502" spans="1:1" ht="15.9" customHeight="1">
      <c r="A502" s="1"/>
    </row>
    <row r="503" spans="1:1" ht="15.9" customHeight="1">
      <c r="A503" s="1"/>
    </row>
    <row r="504" spans="1:1" ht="15.9" customHeight="1">
      <c r="A504" s="1"/>
    </row>
    <row r="505" spans="1:1" ht="15.9" customHeight="1">
      <c r="A505" s="1"/>
    </row>
    <row r="506" spans="1:1" ht="15.9" customHeight="1">
      <c r="A506" s="1"/>
    </row>
    <row r="507" spans="1:1" ht="15.9" customHeight="1">
      <c r="A507" s="1"/>
    </row>
    <row r="508" spans="1:1" ht="15.9" customHeight="1">
      <c r="A508" s="1"/>
    </row>
    <row r="509" spans="1:1" ht="15.9" customHeight="1">
      <c r="A509" s="1"/>
    </row>
    <row r="510" spans="1:1" ht="15.9" customHeight="1">
      <c r="A510" s="1"/>
    </row>
    <row r="511" spans="1:1" ht="15.9" customHeight="1">
      <c r="A511" s="1"/>
    </row>
    <row r="512" spans="1:1" ht="15.9" customHeight="1">
      <c r="A512" s="1"/>
    </row>
    <row r="513" spans="1:1" ht="15.9" customHeight="1">
      <c r="A513" s="1"/>
    </row>
    <row r="514" spans="1:1" ht="15.9" customHeight="1">
      <c r="A514" s="1"/>
    </row>
    <row r="515" spans="1:1" ht="15.9" customHeight="1">
      <c r="A515" s="1"/>
    </row>
    <row r="516" spans="1:1" ht="15.9" customHeight="1">
      <c r="A516" s="1"/>
    </row>
    <row r="517" spans="1:1" ht="15.9" customHeight="1">
      <c r="A517" s="1"/>
    </row>
    <row r="518" spans="1:1" ht="15.9" customHeight="1">
      <c r="A518" s="1"/>
    </row>
    <row r="519" spans="1:1" ht="15.9" customHeight="1">
      <c r="A519" s="1"/>
    </row>
    <row r="520" spans="1:1" ht="15.9" customHeight="1">
      <c r="A520" s="1"/>
    </row>
    <row r="521" spans="1:1" ht="15.9" customHeight="1">
      <c r="A521" s="1"/>
    </row>
    <row r="522" spans="1:1" ht="15.9" customHeight="1">
      <c r="A522" s="1"/>
    </row>
    <row r="523" spans="1:1" ht="15.9" customHeight="1">
      <c r="A523" s="1"/>
    </row>
    <row r="524" spans="1:1" ht="15.9" customHeight="1">
      <c r="A524" s="1"/>
    </row>
    <row r="525" spans="1:1" ht="15.9" customHeight="1">
      <c r="A525" s="1"/>
    </row>
    <row r="526" spans="1:1" ht="15.9" customHeight="1">
      <c r="A526" s="1"/>
    </row>
    <row r="527" spans="1:1" ht="15.9" customHeight="1">
      <c r="A527" s="1"/>
    </row>
    <row r="528" spans="1:1" ht="15.9" customHeight="1">
      <c r="A528" s="1"/>
    </row>
    <row r="529" spans="1:1" ht="15.9" customHeight="1">
      <c r="A529" s="1"/>
    </row>
    <row r="530" spans="1:1" ht="15.9" customHeight="1">
      <c r="A530" s="1"/>
    </row>
    <row r="531" spans="1:1" ht="15.9" customHeight="1">
      <c r="A531" s="1"/>
    </row>
    <row r="532" spans="1:1" ht="15.9" customHeight="1">
      <c r="A532" s="1"/>
    </row>
    <row r="533" spans="1:1" ht="15.9" customHeight="1">
      <c r="A533" s="1"/>
    </row>
    <row r="534" spans="1:1" ht="15.9" customHeight="1">
      <c r="A534" s="1"/>
    </row>
    <row r="535" spans="1:1" ht="15.9" customHeight="1">
      <c r="A535" s="1"/>
    </row>
    <row r="536" spans="1:1" ht="15.9" customHeight="1">
      <c r="A536" s="1"/>
    </row>
    <row r="537" spans="1:1" ht="15.9" customHeight="1">
      <c r="A537" s="1"/>
    </row>
    <row r="538" spans="1:1" ht="15.9" customHeight="1">
      <c r="A538" s="1"/>
    </row>
    <row r="539" spans="1:1" ht="15.9" customHeight="1">
      <c r="A539" s="1"/>
    </row>
    <row r="540" spans="1:1" ht="15.9" customHeight="1">
      <c r="A540" s="1"/>
    </row>
    <row r="541" spans="1:1" ht="15.9" customHeight="1">
      <c r="A541" s="1"/>
    </row>
    <row r="542" spans="1:1" ht="15.9" customHeight="1">
      <c r="A542" s="1"/>
    </row>
    <row r="543" spans="1:1" ht="15.9" customHeight="1">
      <c r="A543" s="1"/>
    </row>
    <row r="544" spans="1:1" ht="15.9" customHeight="1">
      <c r="A544" s="1"/>
    </row>
    <row r="545" spans="1:1" ht="15.9" customHeight="1">
      <c r="A545" s="1"/>
    </row>
    <row r="546" spans="1:1" ht="15.9" customHeight="1">
      <c r="A546" s="1"/>
    </row>
    <row r="547" spans="1:1" ht="15.9" customHeight="1">
      <c r="A547" s="1"/>
    </row>
    <row r="548" spans="1:1" ht="15.9" customHeight="1">
      <c r="A548" s="1"/>
    </row>
    <row r="549" spans="1:1" ht="15.9" customHeight="1">
      <c r="A549" s="1"/>
    </row>
    <row r="550" spans="1:1" ht="15.9" customHeight="1">
      <c r="A550" s="1"/>
    </row>
    <row r="551" spans="1:1" ht="15.9" customHeight="1">
      <c r="A551" s="1"/>
    </row>
    <row r="552" spans="1:1" ht="15.9" customHeight="1">
      <c r="A552" s="1"/>
    </row>
    <row r="553" spans="1:1" ht="15.9" customHeight="1">
      <c r="A553" s="1"/>
    </row>
    <row r="554" spans="1:1" ht="15.9" customHeight="1">
      <c r="A554" s="1"/>
    </row>
    <row r="555" spans="1:1" ht="15.9" customHeight="1">
      <c r="A555" s="1"/>
    </row>
    <row r="556" spans="1:1" ht="15.9" customHeight="1">
      <c r="A556" s="1"/>
    </row>
    <row r="557" spans="1:1" ht="15.9" customHeight="1">
      <c r="A557" s="1"/>
    </row>
    <row r="558" spans="1:1" ht="15.9" customHeight="1">
      <c r="A558" s="1"/>
    </row>
    <row r="559" spans="1:1" ht="15.9" customHeight="1">
      <c r="A559" s="1"/>
    </row>
    <row r="560" spans="1:1" ht="15.9" customHeight="1">
      <c r="A560" s="1"/>
    </row>
    <row r="561" spans="1:1" ht="15.9" customHeight="1">
      <c r="A561" s="1"/>
    </row>
    <row r="562" spans="1:1" ht="15.9" customHeight="1">
      <c r="A562" s="1"/>
    </row>
    <row r="563" spans="1:1" ht="15.9" customHeight="1">
      <c r="A563" s="1"/>
    </row>
    <row r="564" spans="1:1" ht="15.9" customHeight="1">
      <c r="A564" s="1"/>
    </row>
    <row r="565" spans="1:1" ht="15.9" customHeight="1">
      <c r="A565" s="1"/>
    </row>
    <row r="566" spans="1:1" ht="15.9" customHeight="1">
      <c r="A566" s="1"/>
    </row>
    <row r="567" spans="1:1" ht="15.9" customHeight="1">
      <c r="A567" s="1"/>
    </row>
    <row r="568" spans="1:1" ht="15.9" customHeight="1">
      <c r="A568" s="1"/>
    </row>
    <row r="569" spans="1:1" ht="15.9" customHeight="1">
      <c r="A569" s="1"/>
    </row>
    <row r="570" spans="1:1" ht="15.9" customHeight="1">
      <c r="A570" s="1"/>
    </row>
    <row r="571" spans="1:1" ht="15.9" customHeight="1">
      <c r="A571" s="1"/>
    </row>
    <row r="572" spans="1:1" ht="15.9" customHeight="1">
      <c r="A572" s="1"/>
    </row>
    <row r="573" spans="1:1" ht="15.9" customHeight="1">
      <c r="A573" s="1"/>
    </row>
    <row r="574" spans="1:1" ht="15.9" customHeight="1">
      <c r="A574" s="1"/>
    </row>
    <row r="575" spans="1:1" ht="15.9" customHeight="1">
      <c r="A575" s="1"/>
    </row>
    <row r="576" spans="1:1" ht="15.9" customHeight="1">
      <c r="A576" s="1"/>
    </row>
    <row r="577" spans="1:1" ht="15.9" customHeight="1">
      <c r="A577" s="1"/>
    </row>
    <row r="578" spans="1:1" ht="15.9" customHeight="1">
      <c r="A578" s="1"/>
    </row>
    <row r="579" spans="1:1" ht="15.9" customHeight="1">
      <c r="A579" s="1"/>
    </row>
    <row r="580" spans="1:1" ht="15.9" customHeight="1">
      <c r="A580" s="1"/>
    </row>
    <row r="581" spans="1:1" ht="15.9" customHeight="1">
      <c r="A581" s="1"/>
    </row>
    <row r="582" spans="1:1" ht="15.9" customHeight="1">
      <c r="A582" s="1"/>
    </row>
    <row r="583" spans="1:1" ht="15.9" customHeight="1">
      <c r="A583" s="1"/>
    </row>
    <row r="584" spans="1:1" ht="15.9" customHeight="1">
      <c r="A584" s="1"/>
    </row>
    <row r="585" spans="1:1" ht="15.9" customHeight="1">
      <c r="A585" s="1"/>
    </row>
    <row r="586" spans="1:1" ht="15.9" customHeight="1">
      <c r="A586" s="1"/>
    </row>
    <row r="587" spans="1:1" ht="15.9" customHeight="1">
      <c r="A587" s="1"/>
    </row>
    <row r="588" spans="1:1" ht="15.9" customHeight="1">
      <c r="A588" s="1"/>
    </row>
    <row r="589" spans="1:1" ht="15.9" customHeight="1">
      <c r="A589" s="1"/>
    </row>
    <row r="590" spans="1:1" ht="15.9" customHeight="1">
      <c r="A590" s="1"/>
    </row>
    <row r="591" spans="1:1" ht="15.9" customHeight="1">
      <c r="A591" s="1"/>
    </row>
    <row r="592" spans="1:1" ht="15.9" customHeight="1">
      <c r="A592" s="1"/>
    </row>
    <row r="593" spans="1:1" ht="15.9" customHeight="1">
      <c r="A593" s="1"/>
    </row>
    <row r="594" spans="1:1" ht="15.9" customHeight="1">
      <c r="A594" s="1"/>
    </row>
    <row r="595" spans="1:1" ht="15.9" customHeight="1">
      <c r="A595" s="1"/>
    </row>
    <row r="596" spans="1:1" ht="15.9" customHeight="1">
      <c r="A596" s="1"/>
    </row>
    <row r="597" spans="1:1" ht="15.9" customHeight="1">
      <c r="A597" s="1"/>
    </row>
    <row r="598" spans="1:1" ht="15.9" customHeight="1">
      <c r="A598" s="1"/>
    </row>
    <row r="599" spans="1:1" ht="15.9" customHeight="1">
      <c r="A599" s="1"/>
    </row>
    <row r="600" spans="1:1" ht="15.9" customHeight="1">
      <c r="A600" s="1"/>
    </row>
    <row r="601" spans="1:1" ht="15.9" customHeight="1">
      <c r="A601" s="1"/>
    </row>
    <row r="602" spans="1:1" ht="15.9" customHeight="1">
      <c r="A602" s="1"/>
    </row>
    <row r="603" spans="1:1" ht="15.9" customHeight="1">
      <c r="A603" s="1"/>
    </row>
    <row r="604" spans="1:1" ht="15.9" customHeight="1">
      <c r="A604" s="1"/>
    </row>
    <row r="605" spans="1:1" ht="15.9" customHeight="1">
      <c r="A605" s="1"/>
    </row>
    <row r="606" spans="1:1" ht="15.9" customHeight="1">
      <c r="A606" s="1"/>
    </row>
    <row r="607" spans="1:1" ht="15.9" customHeight="1">
      <c r="A607" s="1"/>
    </row>
    <row r="608" spans="1:1" ht="15.9" customHeight="1">
      <c r="A608" s="1"/>
    </row>
    <row r="609" spans="1:1" ht="15.9" customHeight="1">
      <c r="A609" s="1"/>
    </row>
    <row r="610" spans="1:1" ht="15.9" customHeight="1">
      <c r="A610" s="1"/>
    </row>
    <row r="611" spans="1:1" ht="15.9" customHeight="1">
      <c r="A611" s="1"/>
    </row>
    <row r="612" spans="1:1" ht="15.9" customHeight="1">
      <c r="A612" s="1"/>
    </row>
    <row r="613" spans="1:1" ht="15.9" customHeight="1">
      <c r="A613" s="1"/>
    </row>
    <row r="614" spans="1:1" ht="15.9" customHeight="1">
      <c r="A614" s="1"/>
    </row>
    <row r="615" spans="1:1" ht="15.9" customHeight="1">
      <c r="A615" s="1"/>
    </row>
    <row r="616" spans="1:1" ht="15.9" customHeight="1">
      <c r="A616" s="1"/>
    </row>
    <row r="617" spans="1:1" ht="15.9" customHeight="1">
      <c r="A617" s="1"/>
    </row>
    <row r="618" spans="1:1" ht="15.9" customHeight="1">
      <c r="A618" s="1"/>
    </row>
    <row r="619" spans="1:1" ht="15.9" customHeight="1">
      <c r="A619" s="1"/>
    </row>
    <row r="620" spans="1:1" ht="15.9" customHeight="1">
      <c r="A620" s="1"/>
    </row>
    <row r="621" spans="1:1" ht="15.9" customHeight="1">
      <c r="A621" s="1"/>
    </row>
    <row r="622" spans="1:1" ht="15.9" customHeight="1">
      <c r="A622" s="1"/>
    </row>
    <row r="623" spans="1:1" ht="15.9" customHeight="1">
      <c r="A623" s="1"/>
    </row>
    <row r="624" spans="1:1" ht="15.9" customHeight="1">
      <c r="A624" s="1"/>
    </row>
    <row r="625" spans="1:1" ht="15.9" customHeight="1">
      <c r="A625" s="1"/>
    </row>
    <row r="626" spans="1:1" ht="15.9" customHeight="1">
      <c r="A626" s="1"/>
    </row>
    <row r="627" spans="1:1" ht="15.9" customHeight="1">
      <c r="A627" s="1"/>
    </row>
    <row r="628" spans="1:1" ht="15.9" customHeight="1">
      <c r="A628" s="1"/>
    </row>
    <row r="629" spans="1:1" ht="15.9" customHeight="1">
      <c r="A629" s="1"/>
    </row>
    <row r="630" spans="1:1" ht="15.9" customHeight="1">
      <c r="A630" s="1"/>
    </row>
    <row r="631" spans="1:1" ht="15.9" customHeight="1">
      <c r="A631" s="1"/>
    </row>
    <row r="632" spans="1:1" ht="15.9" customHeight="1">
      <c r="A632" s="1"/>
    </row>
    <row r="633" spans="1:1" ht="15.9" customHeight="1">
      <c r="A633" s="1"/>
    </row>
    <row r="634" spans="1:1" ht="15.9" customHeight="1">
      <c r="A634" s="1"/>
    </row>
    <row r="635" spans="1:1" ht="15.9" customHeight="1">
      <c r="A635" s="1"/>
    </row>
    <row r="636" spans="1:1" ht="15.9" customHeight="1">
      <c r="A636" s="1"/>
    </row>
    <row r="637" spans="1:1" ht="15.9" customHeight="1">
      <c r="A637" s="1"/>
    </row>
    <row r="638" spans="1:1" ht="15.9" customHeight="1">
      <c r="A638" s="1"/>
    </row>
    <row r="639" spans="1:1" ht="15.9" customHeight="1">
      <c r="A639" s="1"/>
    </row>
    <row r="640" spans="1:1" ht="15.9" customHeight="1">
      <c r="A640" s="1"/>
    </row>
    <row r="641" spans="1:1" ht="15.9" customHeight="1">
      <c r="A641" s="1"/>
    </row>
    <row r="642" spans="1:1" ht="15.9" customHeight="1">
      <c r="A642" s="1"/>
    </row>
    <row r="643" spans="1:1" ht="15.9" customHeight="1">
      <c r="A643" s="1"/>
    </row>
    <row r="644" spans="1:1" ht="15.9" customHeight="1">
      <c r="A644" s="1"/>
    </row>
    <row r="645" spans="1:1" ht="15.9" customHeight="1">
      <c r="A645" s="1"/>
    </row>
    <row r="646" spans="1:1" ht="15.9" customHeight="1">
      <c r="A646" s="1"/>
    </row>
    <row r="647" spans="1:1" ht="15.9" customHeight="1">
      <c r="A647" s="1"/>
    </row>
    <row r="648" spans="1:1" ht="15.9" customHeight="1">
      <c r="A648" s="1"/>
    </row>
    <row r="649" spans="1:1" ht="15.9" customHeight="1">
      <c r="A649" s="1"/>
    </row>
    <row r="650" spans="1:1" ht="15.9" customHeight="1">
      <c r="A650" s="1"/>
    </row>
    <row r="651" spans="1:1" ht="15.9" customHeight="1">
      <c r="A651" s="1"/>
    </row>
    <row r="652" spans="1:1" ht="15.9" customHeight="1">
      <c r="A652" s="1"/>
    </row>
    <row r="653" spans="1:1" ht="15.9" customHeight="1">
      <c r="A653" s="1"/>
    </row>
    <row r="654" spans="1:1" ht="15.9" customHeight="1">
      <c r="A654" s="1"/>
    </row>
    <row r="655" spans="1:1" ht="15.9" customHeight="1">
      <c r="A655" s="1"/>
    </row>
    <row r="656" spans="1:1" ht="15.9" customHeight="1">
      <c r="A656" s="1"/>
    </row>
    <row r="657" spans="1:1" ht="15.9" customHeight="1">
      <c r="A657" s="1"/>
    </row>
    <row r="658" spans="1:1" ht="15.9" customHeight="1">
      <c r="A658" s="1"/>
    </row>
    <row r="659" spans="1:1" ht="15.9" customHeight="1">
      <c r="A659" s="1"/>
    </row>
    <row r="660" spans="1:1" ht="15.9" customHeight="1">
      <c r="A660" s="1"/>
    </row>
    <row r="661" spans="1:1" ht="15.9" customHeight="1">
      <c r="A661" s="1"/>
    </row>
    <row r="662" spans="1:1" ht="15.9" customHeight="1">
      <c r="A662" s="1"/>
    </row>
    <row r="663" spans="1:1" ht="15.9" customHeight="1">
      <c r="A663" s="1"/>
    </row>
    <row r="664" spans="1:1" ht="15.9" customHeight="1">
      <c r="A664" s="1"/>
    </row>
    <row r="665" spans="1:1" ht="15.9" customHeight="1">
      <c r="A665" s="1"/>
    </row>
    <row r="666" spans="1:1" ht="15.9" customHeight="1">
      <c r="A666" s="1"/>
    </row>
    <row r="667" spans="1:1" ht="15.9" customHeight="1">
      <c r="A667" s="1"/>
    </row>
    <row r="668" spans="1:1" ht="15.9" customHeight="1">
      <c r="A668" s="1"/>
    </row>
    <row r="669" spans="1:1" ht="15.9" customHeight="1">
      <c r="A669" s="1"/>
    </row>
    <row r="670" spans="1:1" ht="15.9" customHeight="1">
      <c r="A670" s="1"/>
    </row>
    <row r="671" spans="1:1" ht="15.9" customHeight="1">
      <c r="A671" s="1"/>
    </row>
    <row r="672" spans="1:1" ht="15.9" customHeight="1">
      <c r="A672" s="1"/>
    </row>
    <row r="673" spans="1:1" ht="15.9" customHeight="1">
      <c r="A673" s="1"/>
    </row>
    <row r="674" spans="1:1" ht="15.9" customHeight="1">
      <c r="A674" s="1"/>
    </row>
    <row r="675" spans="1:1" ht="15.9" customHeight="1">
      <c r="A675" s="1"/>
    </row>
    <row r="676" spans="1:1" ht="15.9" customHeight="1">
      <c r="A676" s="1"/>
    </row>
    <row r="677" spans="1:1" ht="15.9" customHeight="1">
      <c r="A677" s="1"/>
    </row>
    <row r="678" spans="1:1" ht="15.9" customHeight="1">
      <c r="A678" s="1"/>
    </row>
    <row r="679" spans="1:1" ht="15.9" customHeight="1">
      <c r="A679" s="1"/>
    </row>
    <row r="680" spans="1:1" ht="15.9" customHeight="1">
      <c r="A680" s="1"/>
    </row>
    <row r="681" spans="1:1" ht="15.9" customHeight="1">
      <c r="A681" s="1"/>
    </row>
    <row r="682" spans="1:1" ht="15.9" customHeight="1">
      <c r="A682" s="1"/>
    </row>
    <row r="683" spans="1:1" ht="15.9" customHeight="1">
      <c r="A683" s="1"/>
    </row>
    <row r="684" spans="1:1" ht="15.9" customHeight="1">
      <c r="A684" s="1"/>
    </row>
    <row r="685" spans="1:1" ht="15.9" customHeight="1">
      <c r="A685" s="1"/>
    </row>
    <row r="686" spans="1:1" ht="15.9" customHeight="1">
      <c r="A686" s="1"/>
    </row>
    <row r="687" spans="1:1" ht="15.9" customHeight="1">
      <c r="A687" s="1"/>
    </row>
    <row r="688" spans="1:1" ht="15.9" customHeight="1">
      <c r="A688" s="1"/>
    </row>
    <row r="689" spans="1:1" ht="15.9" customHeight="1">
      <c r="A689" s="1"/>
    </row>
    <row r="690" spans="1:1" ht="15.9" customHeight="1">
      <c r="A690" s="1"/>
    </row>
    <row r="691" spans="1:1" ht="15.9" customHeight="1">
      <c r="A691" s="1"/>
    </row>
    <row r="692" spans="1:1" ht="15.9" customHeight="1">
      <c r="A692" s="1"/>
    </row>
    <row r="693" spans="1:1" ht="15.9" customHeight="1">
      <c r="A693" s="1"/>
    </row>
    <row r="694" spans="1:1" ht="15.9" customHeight="1">
      <c r="A694" s="1"/>
    </row>
    <row r="695" spans="1:1" ht="15.9" customHeight="1">
      <c r="A695" s="1"/>
    </row>
    <row r="696" spans="1:1" ht="15.9" customHeight="1">
      <c r="A696" s="1"/>
    </row>
    <row r="697" spans="1:1" ht="15.9" customHeight="1">
      <c r="A697" s="1"/>
    </row>
    <row r="698" spans="1:1" ht="15.9" customHeight="1">
      <c r="A698" s="1"/>
    </row>
    <row r="699" spans="1:1" ht="15.9" customHeight="1">
      <c r="A699" s="1"/>
    </row>
    <row r="700" spans="1:1" ht="15.9" customHeight="1">
      <c r="A700" s="1"/>
    </row>
    <row r="701" spans="1:1" ht="15.9" customHeight="1">
      <c r="A701" s="1"/>
    </row>
    <row r="702" spans="1:1" ht="15.9" customHeight="1">
      <c r="A702" s="1"/>
    </row>
    <row r="703" spans="1:1" ht="15.9" customHeight="1">
      <c r="A703" s="1"/>
    </row>
    <row r="704" spans="1:1" ht="15.9" customHeight="1">
      <c r="A704" s="1"/>
    </row>
    <row r="705" spans="1:1" ht="15.9" customHeight="1">
      <c r="A705" s="1"/>
    </row>
    <row r="706" spans="1:1" ht="15.9" customHeight="1">
      <c r="A706" s="1"/>
    </row>
    <row r="707" spans="1:1" ht="15.9" customHeight="1">
      <c r="A707" s="1"/>
    </row>
    <row r="708" spans="1:1" ht="15.9" customHeight="1">
      <c r="A708" s="1"/>
    </row>
    <row r="709" spans="1:1" ht="15.9" customHeight="1">
      <c r="A709" s="1"/>
    </row>
    <row r="710" spans="1:1" ht="15.9" customHeight="1">
      <c r="A710" s="1"/>
    </row>
    <row r="711" spans="1:1" ht="15.9" customHeight="1">
      <c r="A711" s="1"/>
    </row>
    <row r="712" spans="1:1" ht="15.9" customHeight="1">
      <c r="A712" s="1"/>
    </row>
    <row r="713" spans="1:1" ht="15.9" customHeight="1">
      <c r="A713" s="1"/>
    </row>
    <row r="714" spans="1:1" ht="15.9" customHeight="1">
      <c r="A714" s="1"/>
    </row>
    <row r="715" spans="1:1" ht="15.9" customHeight="1">
      <c r="A715" s="1"/>
    </row>
    <row r="716" spans="1:1" ht="15.9" customHeight="1">
      <c r="A716" s="1"/>
    </row>
    <row r="717" spans="1:1" ht="15.9" customHeight="1">
      <c r="A717" s="1"/>
    </row>
    <row r="718" spans="1:1" ht="15.9" customHeight="1">
      <c r="A718" s="1"/>
    </row>
    <row r="719" spans="1:1" ht="15.9" customHeight="1">
      <c r="A719" s="1"/>
    </row>
    <row r="720" spans="1:1" ht="15.9" customHeight="1">
      <c r="A720" s="1"/>
    </row>
    <row r="721" spans="1:1" ht="15.9" customHeight="1">
      <c r="A721" s="1"/>
    </row>
    <row r="722" spans="1:1" ht="15.9" customHeight="1">
      <c r="A722" s="1"/>
    </row>
    <row r="723" spans="1:1" ht="15.9" customHeight="1">
      <c r="A723" s="1"/>
    </row>
    <row r="724" spans="1:1" ht="15.9" customHeight="1">
      <c r="A724" s="1"/>
    </row>
    <row r="725" spans="1:1" ht="15.9" customHeight="1">
      <c r="A725" s="1"/>
    </row>
    <row r="726" spans="1:1" ht="15.9" customHeight="1">
      <c r="A726" s="1"/>
    </row>
    <row r="727" spans="1:1" ht="15.9" customHeight="1">
      <c r="A727" s="1"/>
    </row>
    <row r="728" spans="1:1" ht="15.9" customHeight="1">
      <c r="A728" s="1"/>
    </row>
    <row r="729" spans="1:1" ht="15.9" customHeight="1">
      <c r="A729" s="1"/>
    </row>
    <row r="730" spans="1:1" ht="15.9" customHeight="1">
      <c r="A730" s="1"/>
    </row>
    <row r="731" spans="1:1" ht="15.9" customHeight="1">
      <c r="A731" s="1"/>
    </row>
    <row r="732" spans="1:1" ht="15.9" customHeight="1">
      <c r="A732" s="1"/>
    </row>
    <row r="733" spans="1:1" ht="15.9" customHeight="1">
      <c r="A733" s="1"/>
    </row>
    <row r="734" spans="1:1" ht="15.9" customHeight="1">
      <c r="A734" s="1"/>
    </row>
    <row r="735" spans="1:1" ht="15.9" customHeight="1">
      <c r="A735" s="1"/>
    </row>
    <row r="736" spans="1:1" ht="15.9" customHeight="1">
      <c r="A736" s="1"/>
    </row>
    <row r="737" spans="1:1" ht="15.9" customHeight="1">
      <c r="A737" s="1"/>
    </row>
    <row r="738" spans="1:1" ht="15.9" customHeight="1">
      <c r="A738" s="1"/>
    </row>
    <row r="739" spans="1:1" ht="15.9" customHeight="1">
      <c r="A739" s="1"/>
    </row>
    <row r="740" spans="1:1" ht="15.9" customHeight="1">
      <c r="A740" s="1"/>
    </row>
    <row r="741" spans="1:1" ht="15.9" customHeight="1">
      <c r="A741" s="1"/>
    </row>
    <row r="742" spans="1:1" ht="15.9" customHeight="1">
      <c r="A742" s="1"/>
    </row>
    <row r="743" spans="1:1" ht="15.9" customHeight="1">
      <c r="A743" s="1"/>
    </row>
    <row r="744" spans="1:1" ht="15.9" customHeight="1">
      <c r="A744" s="1"/>
    </row>
    <row r="745" spans="1:1" ht="15.9" customHeight="1">
      <c r="A745" s="1"/>
    </row>
    <row r="746" spans="1:1" ht="15.9" customHeight="1">
      <c r="A746" s="1"/>
    </row>
    <row r="747" spans="1:1" ht="15.9" customHeight="1">
      <c r="A747" s="1"/>
    </row>
    <row r="748" spans="1:1" ht="15.9" customHeight="1">
      <c r="A748" s="1"/>
    </row>
    <row r="749" spans="1:1" ht="15.9" customHeight="1">
      <c r="A749" s="1"/>
    </row>
    <row r="750" spans="1:1" ht="15.9" customHeight="1">
      <c r="A750" s="1"/>
    </row>
    <row r="751" spans="1:1" ht="15.9" customHeight="1">
      <c r="A751" s="1"/>
    </row>
    <row r="752" spans="1:1" ht="15.9" customHeight="1">
      <c r="A752" s="1"/>
    </row>
    <row r="753" spans="1:1" ht="15.9" customHeight="1">
      <c r="A753" s="1"/>
    </row>
    <row r="754" spans="1:1" ht="15.9" customHeight="1">
      <c r="A754" s="1"/>
    </row>
    <row r="755" spans="1:1" ht="15.9" customHeight="1">
      <c r="A755" s="1"/>
    </row>
    <row r="756" spans="1:1" ht="15.9" customHeight="1">
      <c r="A756" s="1"/>
    </row>
    <row r="757" spans="1:1" ht="15.9" customHeight="1">
      <c r="A757" s="1"/>
    </row>
    <row r="758" spans="1:1" ht="15.9" customHeight="1">
      <c r="A758" s="1"/>
    </row>
    <row r="759" spans="1:1" ht="15.9" customHeight="1">
      <c r="A759" s="1"/>
    </row>
    <row r="760" spans="1:1" ht="15.9" customHeight="1">
      <c r="A760" s="1"/>
    </row>
    <row r="761" spans="1:1" ht="15.9" customHeight="1">
      <c r="A761" s="1"/>
    </row>
    <row r="762" spans="1:1" ht="15.9" customHeight="1">
      <c r="A762" s="1"/>
    </row>
    <row r="763" spans="1:1" ht="15.9" customHeight="1">
      <c r="A763" s="1"/>
    </row>
    <row r="764" spans="1:1" ht="15.9" customHeight="1">
      <c r="A764" s="1"/>
    </row>
    <row r="765" spans="1:1" ht="15.9" customHeight="1">
      <c r="A765" s="1"/>
    </row>
    <row r="766" spans="1:1" ht="15.9" customHeight="1">
      <c r="A766" s="1"/>
    </row>
    <row r="767" spans="1:1" ht="15.9" customHeight="1">
      <c r="A767" s="1"/>
    </row>
    <row r="768" spans="1:1" ht="15.9" customHeight="1">
      <c r="A768" s="1"/>
    </row>
    <row r="769" spans="1:1" ht="15.9" customHeight="1">
      <c r="A769" s="1"/>
    </row>
    <row r="770" spans="1:1" ht="15.9" customHeight="1">
      <c r="A770" s="1"/>
    </row>
    <row r="771" spans="1:1" ht="15.9" customHeight="1">
      <c r="A771" s="1"/>
    </row>
    <row r="772" spans="1:1" ht="15.9" customHeight="1">
      <c r="A772" s="1"/>
    </row>
    <row r="773" spans="1:1" ht="15.9" customHeight="1">
      <c r="A773" s="1"/>
    </row>
    <row r="774" spans="1:1" ht="15.9" customHeight="1">
      <c r="A774" s="1"/>
    </row>
    <row r="775" spans="1:1" ht="15.9" customHeight="1">
      <c r="A775" s="1"/>
    </row>
    <row r="776" spans="1:1" ht="15.9" customHeight="1">
      <c r="A776" s="1"/>
    </row>
    <row r="777" spans="1:1" ht="15.9" customHeight="1">
      <c r="A777" s="1"/>
    </row>
    <row r="778" spans="1:1" ht="15.9" customHeight="1">
      <c r="A778" s="1"/>
    </row>
    <row r="779" spans="1:1" ht="15.9" customHeight="1">
      <c r="A779" s="1"/>
    </row>
    <row r="780" spans="1:1" ht="15.9" customHeight="1">
      <c r="A780" s="1"/>
    </row>
    <row r="781" spans="1:1" ht="15.9" customHeight="1">
      <c r="A781" s="1"/>
    </row>
    <row r="782" spans="1:1" ht="15.9" customHeight="1">
      <c r="A782" s="1"/>
    </row>
    <row r="783" spans="1:1" ht="15.9" customHeight="1">
      <c r="A783" s="1"/>
    </row>
    <row r="784" spans="1:1" ht="15.9" customHeight="1">
      <c r="A784" s="1"/>
    </row>
    <row r="785" spans="1:1" ht="15.9" customHeight="1">
      <c r="A785" s="1"/>
    </row>
    <row r="786" spans="1:1" ht="15.9" customHeight="1">
      <c r="A786" s="1"/>
    </row>
    <row r="787" spans="1:1" ht="15.9" customHeight="1">
      <c r="A787" s="1"/>
    </row>
    <row r="788" spans="1:1" ht="15.9" customHeight="1">
      <c r="A788" s="1"/>
    </row>
    <row r="789" spans="1:1" ht="15.9" customHeight="1">
      <c r="A789" s="1"/>
    </row>
    <row r="790" spans="1:1" ht="15.9" customHeight="1">
      <c r="A790" s="1"/>
    </row>
    <row r="791" spans="1:1" ht="15.9" customHeight="1">
      <c r="A791" s="1"/>
    </row>
    <row r="792" spans="1:1" ht="15.9" customHeight="1">
      <c r="A792" s="1"/>
    </row>
    <row r="793" spans="1:1" ht="15.9" customHeight="1">
      <c r="A793" s="1"/>
    </row>
    <row r="794" spans="1:1" ht="15.9" customHeight="1">
      <c r="A794" s="1"/>
    </row>
    <row r="795" spans="1:1" ht="15.9" customHeight="1">
      <c r="A795" s="1"/>
    </row>
    <row r="796" spans="1:1" ht="15.9" customHeight="1">
      <c r="A796" s="1"/>
    </row>
    <row r="797" spans="1:1" ht="15.9" customHeight="1">
      <c r="A797" s="1"/>
    </row>
    <row r="798" spans="1:1" ht="15.9" customHeight="1">
      <c r="A798" s="1"/>
    </row>
    <row r="799" spans="1:1" ht="15.9" customHeight="1">
      <c r="A799" s="1"/>
    </row>
    <row r="800" spans="1:1" ht="15.9" customHeight="1">
      <c r="A800" s="1"/>
    </row>
    <row r="801" spans="1:1" ht="15.9" customHeight="1">
      <c r="A801" s="1"/>
    </row>
    <row r="802" spans="1:1" ht="15.9" customHeight="1">
      <c r="A802" s="1"/>
    </row>
    <row r="803" spans="1:1" ht="15.9" customHeight="1">
      <c r="A803" s="1"/>
    </row>
    <row r="804" spans="1:1" ht="15.9" customHeight="1">
      <c r="A804" s="1"/>
    </row>
    <row r="805" spans="1:1" ht="15.9" customHeight="1">
      <c r="A805" s="1"/>
    </row>
    <row r="806" spans="1:1" ht="15.9" customHeight="1">
      <c r="A806" s="1"/>
    </row>
    <row r="807" spans="1:1" ht="15.9" customHeight="1">
      <c r="A807" s="1"/>
    </row>
    <row r="808" spans="1:1" ht="15.9" customHeight="1">
      <c r="A808" s="1"/>
    </row>
    <row r="809" spans="1:1" ht="15.9" customHeight="1">
      <c r="A809" s="1"/>
    </row>
    <row r="810" spans="1:1" ht="15.9" customHeight="1">
      <c r="A810" s="1"/>
    </row>
    <row r="811" spans="1:1" ht="15.9" customHeight="1">
      <c r="A811" s="1"/>
    </row>
    <row r="812" spans="1:1" ht="15.9" customHeight="1">
      <c r="A812" s="1"/>
    </row>
    <row r="813" spans="1:1" ht="15.9" customHeight="1">
      <c r="A813" s="1"/>
    </row>
    <row r="814" spans="1:1" ht="15.9" customHeight="1">
      <c r="A814" s="1"/>
    </row>
    <row r="815" spans="1:1" ht="15.9" customHeight="1">
      <c r="A815" s="1"/>
    </row>
    <row r="816" spans="1:1" ht="15.9" customHeight="1">
      <c r="A816" s="1"/>
    </row>
    <row r="817" spans="1:1" ht="15.9" customHeight="1">
      <c r="A817" s="1"/>
    </row>
    <row r="818" spans="1:1" ht="15.9" customHeight="1">
      <c r="A818" s="1"/>
    </row>
    <row r="819" spans="1:1" ht="15.9" customHeight="1">
      <c r="A819" s="1"/>
    </row>
    <row r="820" spans="1:1" ht="15.9" customHeight="1">
      <c r="A820" s="1"/>
    </row>
    <row r="821" spans="1:1" ht="15.9" customHeight="1">
      <c r="A821" s="1"/>
    </row>
    <row r="822" spans="1:1" ht="15.9" customHeight="1">
      <c r="A822" s="1"/>
    </row>
    <row r="823" spans="1:1" ht="15.9" customHeight="1">
      <c r="A823" s="1"/>
    </row>
    <row r="824" spans="1:1" ht="15.9" customHeight="1">
      <c r="A824" s="1"/>
    </row>
    <row r="825" spans="1:1" ht="15.9" customHeight="1">
      <c r="A825" s="1"/>
    </row>
    <row r="826" spans="1:1" ht="15.9" customHeight="1">
      <c r="A826" s="1"/>
    </row>
    <row r="827" spans="1:1" ht="15.9" customHeight="1">
      <c r="A827" s="1"/>
    </row>
    <row r="828" spans="1:1" ht="15.9" customHeight="1">
      <c r="A828" s="1"/>
    </row>
    <row r="829" spans="1:1" ht="15.9" customHeight="1">
      <c r="A829" s="1"/>
    </row>
    <row r="830" spans="1:1" ht="15.9" customHeight="1">
      <c r="A830" s="1"/>
    </row>
    <row r="831" spans="1:1" ht="15.9" customHeight="1">
      <c r="A831" s="1"/>
    </row>
    <row r="832" spans="1:1" ht="15.9" customHeight="1">
      <c r="A832" s="1"/>
    </row>
    <row r="833" spans="1:1" ht="15.9" customHeight="1">
      <c r="A833" s="1"/>
    </row>
    <row r="834" spans="1:1" ht="15.9" customHeight="1">
      <c r="A834" s="1"/>
    </row>
    <row r="835" spans="1:1" ht="15.9" customHeight="1">
      <c r="A835" s="1"/>
    </row>
    <row r="836" spans="1:1" ht="15.9" customHeight="1">
      <c r="A836" s="1"/>
    </row>
    <row r="837" spans="1:1" ht="15.9" customHeight="1">
      <c r="A837" s="1"/>
    </row>
    <row r="838" spans="1:1" ht="15.9" customHeight="1">
      <c r="A838" s="1"/>
    </row>
    <row r="839" spans="1:1" ht="15.9" customHeight="1">
      <c r="A839" s="1"/>
    </row>
    <row r="840" spans="1:1" ht="15.9" customHeight="1">
      <c r="A840" s="1"/>
    </row>
    <row r="841" spans="1:1" ht="15.9" customHeight="1">
      <c r="A841" s="1"/>
    </row>
    <row r="842" spans="1:1" ht="15.9" customHeight="1">
      <c r="A842" s="1"/>
    </row>
    <row r="843" spans="1:1" ht="15.9" customHeight="1">
      <c r="A843" s="1"/>
    </row>
    <row r="844" spans="1:1" ht="15.9" customHeight="1">
      <c r="A844" s="1"/>
    </row>
    <row r="845" spans="1:1" ht="15.9" customHeight="1">
      <c r="A845" s="1"/>
    </row>
    <row r="846" spans="1:1" ht="15.9" customHeight="1">
      <c r="A846" s="1"/>
    </row>
    <row r="847" spans="1:1" ht="15.9" customHeight="1">
      <c r="A847" s="1"/>
    </row>
    <row r="848" spans="1:1" ht="15.9" customHeight="1">
      <c r="A848" s="1"/>
    </row>
    <row r="849" spans="1:1" ht="15.9" customHeight="1">
      <c r="A849" s="1"/>
    </row>
    <row r="850" spans="1:1" ht="15.9" customHeight="1">
      <c r="A850" s="1"/>
    </row>
    <row r="851" spans="1:1" ht="15.9" customHeight="1">
      <c r="A851" s="1"/>
    </row>
    <row r="852" spans="1:1" ht="15.9" customHeight="1">
      <c r="A852" s="1"/>
    </row>
    <row r="853" spans="1:1" ht="15.9" customHeight="1">
      <c r="A853" s="1"/>
    </row>
    <row r="854" spans="1:1" ht="15.9" customHeight="1">
      <c r="A854" s="1"/>
    </row>
    <row r="855" spans="1:1" ht="15.9" customHeight="1">
      <c r="A855" s="1"/>
    </row>
    <row r="856" spans="1:1" ht="15.9" customHeight="1">
      <c r="A856" s="1"/>
    </row>
    <row r="857" spans="1:1" ht="15.9" customHeight="1">
      <c r="A857" s="1"/>
    </row>
    <row r="858" spans="1:1" ht="15.9" customHeight="1">
      <c r="A858" s="1"/>
    </row>
    <row r="859" spans="1:1" ht="15.9" customHeight="1">
      <c r="A859" s="1"/>
    </row>
    <row r="860" spans="1:1" ht="15.9" customHeight="1">
      <c r="A860" s="1"/>
    </row>
    <row r="861" spans="1:1" ht="15.9" customHeight="1">
      <c r="A861" s="1"/>
    </row>
    <row r="862" spans="1:1" ht="15.9" customHeight="1">
      <c r="A862" s="1"/>
    </row>
    <row r="863" spans="1:1" ht="15.9" customHeight="1">
      <c r="A863" s="1"/>
    </row>
    <row r="864" spans="1:1" ht="15.9" customHeight="1">
      <c r="A864" s="1"/>
    </row>
    <row r="865" spans="1:1" ht="15.9" customHeight="1">
      <c r="A865" s="1"/>
    </row>
    <row r="866" spans="1:1" ht="15.9" customHeight="1">
      <c r="A866" s="1"/>
    </row>
    <row r="867" spans="1:1" ht="15.9" customHeight="1">
      <c r="A867" s="1"/>
    </row>
    <row r="868" spans="1:1" ht="15.9" customHeight="1">
      <c r="A868" s="1"/>
    </row>
    <row r="869" spans="1:1" ht="15.9" customHeight="1">
      <c r="A869" s="1"/>
    </row>
    <row r="870" spans="1:1" ht="15.9" customHeight="1">
      <c r="A870" s="1"/>
    </row>
    <row r="871" spans="1:1" ht="15.9" customHeight="1">
      <c r="A871" s="1"/>
    </row>
    <row r="872" spans="1:1" ht="15.9" customHeight="1">
      <c r="A872" s="1"/>
    </row>
    <row r="873" spans="1:1" ht="15.9" customHeight="1">
      <c r="A873" s="1"/>
    </row>
    <row r="874" spans="1:1" ht="15.9" customHeight="1">
      <c r="A874" s="1"/>
    </row>
    <row r="875" spans="1:1" ht="15.9" customHeight="1">
      <c r="A875" s="1"/>
    </row>
    <row r="876" spans="1:1" ht="15.9" customHeight="1">
      <c r="A876" s="1"/>
    </row>
    <row r="877" spans="1:1" ht="15.9" customHeight="1">
      <c r="A877" s="1"/>
    </row>
    <row r="878" spans="1:1" ht="15.9" customHeight="1">
      <c r="A878" s="1"/>
    </row>
    <row r="879" spans="1:1" ht="15.9" customHeight="1">
      <c r="A879" s="1"/>
    </row>
    <row r="880" spans="1:1" ht="15.9" customHeight="1">
      <c r="A880" s="1"/>
    </row>
    <row r="881" spans="1:1" ht="15.9" customHeight="1">
      <c r="A881" s="1"/>
    </row>
    <row r="882" spans="1:1" ht="15.9" customHeight="1">
      <c r="A882" s="1"/>
    </row>
    <row r="883" spans="1:1" ht="15.9" customHeight="1">
      <c r="A883" s="1"/>
    </row>
    <row r="884" spans="1:1" ht="15.9" customHeight="1">
      <c r="A884" s="1"/>
    </row>
    <row r="885" spans="1:1" ht="15.9" customHeight="1">
      <c r="A885" s="1"/>
    </row>
    <row r="886" spans="1:1" ht="15.9" customHeight="1">
      <c r="A886" s="1"/>
    </row>
    <row r="887" spans="1:1" ht="15.9" customHeight="1">
      <c r="A887" s="1"/>
    </row>
    <row r="888" spans="1:1" ht="15.9" customHeight="1">
      <c r="A888" s="1"/>
    </row>
    <row r="889" spans="1:1" ht="15.9" customHeight="1">
      <c r="A889" s="1"/>
    </row>
    <row r="890" spans="1:1" ht="15.9" customHeight="1">
      <c r="A890" s="1"/>
    </row>
    <row r="891" spans="1:1" ht="15.9" customHeight="1">
      <c r="A891" s="1"/>
    </row>
    <row r="892" spans="1:1" ht="15.9" customHeight="1">
      <c r="A892" s="1"/>
    </row>
    <row r="893" spans="1:1" ht="15.9" customHeight="1">
      <c r="A893" s="1"/>
    </row>
    <row r="894" spans="1:1" ht="15.9" customHeight="1">
      <c r="A894" s="1"/>
    </row>
    <row r="895" spans="1:1" ht="15.9" customHeight="1">
      <c r="A895" s="1"/>
    </row>
    <row r="896" spans="1:1" ht="15.9" customHeight="1">
      <c r="A896" s="1"/>
    </row>
    <row r="897" spans="1:1" ht="15.9" customHeight="1">
      <c r="A897" s="1"/>
    </row>
    <row r="898" spans="1:1" ht="15.9" customHeight="1">
      <c r="A898" s="1"/>
    </row>
    <row r="899" spans="1:1" ht="15.9" customHeight="1">
      <c r="A899" s="1"/>
    </row>
    <row r="900" spans="1:1" ht="15.9" customHeight="1">
      <c r="A900" s="1"/>
    </row>
    <row r="901" spans="1:1" ht="15.9" customHeight="1">
      <c r="A901" s="1"/>
    </row>
    <row r="902" spans="1:1" ht="15.9" customHeight="1">
      <c r="A902" s="1"/>
    </row>
    <row r="903" spans="1:1" ht="15.9" customHeight="1">
      <c r="A903" s="1"/>
    </row>
    <row r="904" spans="1:1" ht="15.9" customHeight="1">
      <c r="A904" s="1"/>
    </row>
    <row r="905" spans="1:1" ht="15.9" customHeight="1">
      <c r="A905" s="1"/>
    </row>
    <row r="906" spans="1:1" ht="15.9" customHeight="1">
      <c r="A906" s="1"/>
    </row>
    <row r="907" spans="1:1" ht="15.9" customHeight="1">
      <c r="A907" s="1"/>
    </row>
    <row r="908" spans="1:1" ht="15.9" customHeight="1">
      <c r="A908" s="1"/>
    </row>
    <row r="909" spans="1:1" ht="15.9" customHeight="1">
      <c r="A909" s="1"/>
    </row>
    <row r="910" spans="1:1" ht="15.9" customHeight="1">
      <c r="A910" s="1"/>
    </row>
    <row r="911" spans="1:1" ht="15.9" customHeight="1">
      <c r="A911" s="1"/>
    </row>
    <row r="912" spans="1:1" ht="15.9" customHeight="1">
      <c r="A912" s="1"/>
    </row>
    <row r="913" spans="1:1" ht="15.9" customHeight="1">
      <c r="A913" s="1"/>
    </row>
    <row r="914" spans="1:1" ht="15.9" customHeight="1">
      <c r="A914" s="1"/>
    </row>
    <row r="915" spans="1:1" ht="15.9" customHeight="1">
      <c r="A915" s="1"/>
    </row>
    <row r="916" spans="1:1" ht="15.9" customHeight="1">
      <c r="A916" s="1"/>
    </row>
    <row r="917" spans="1:1" ht="15.9" customHeight="1">
      <c r="A917" s="1"/>
    </row>
    <row r="918" spans="1:1" ht="15.9" customHeight="1">
      <c r="A918" s="1"/>
    </row>
    <row r="919" spans="1:1" ht="15.9" customHeight="1">
      <c r="A919" s="1"/>
    </row>
    <row r="920" spans="1:1" ht="15.9" customHeight="1">
      <c r="A920" s="1"/>
    </row>
    <row r="921" spans="1:1" ht="15.9" customHeight="1">
      <c r="A921" s="1"/>
    </row>
    <row r="922" spans="1:1" ht="15.9" customHeight="1">
      <c r="A922" s="1"/>
    </row>
    <row r="923" spans="1:1" ht="15.9" customHeight="1">
      <c r="A923" s="1"/>
    </row>
    <row r="924" spans="1:1" ht="15.9" customHeight="1">
      <c r="A924" s="1"/>
    </row>
    <row r="925" spans="1:1" ht="15.9" customHeight="1">
      <c r="A925" s="1"/>
    </row>
    <row r="926" spans="1:1" ht="15.9" customHeight="1">
      <c r="A926" s="1"/>
    </row>
    <row r="927" spans="1:1" ht="15.9" customHeight="1">
      <c r="A927" s="1"/>
    </row>
    <row r="928" spans="1:1" ht="15.9" customHeight="1">
      <c r="A928" s="1"/>
    </row>
    <row r="929" spans="1:1" ht="15.9" customHeight="1">
      <c r="A929" s="1"/>
    </row>
    <row r="930" spans="1:1" ht="15.9" customHeight="1">
      <c r="A930" s="1"/>
    </row>
    <row r="931" spans="1:1" ht="15.9" customHeight="1">
      <c r="A931" s="1"/>
    </row>
    <row r="932" spans="1:1" ht="15.9" customHeight="1">
      <c r="A932" s="1"/>
    </row>
    <row r="933" spans="1:1" ht="15.9" customHeight="1">
      <c r="A933" s="1"/>
    </row>
    <row r="934" spans="1:1" ht="15.9" customHeight="1">
      <c r="A934" s="1"/>
    </row>
    <row r="935" spans="1:1" ht="15.9" customHeight="1">
      <c r="A935" s="1"/>
    </row>
    <row r="936" spans="1:1" ht="15.9" customHeight="1">
      <c r="A936" s="1"/>
    </row>
    <row r="937" spans="1:1" ht="15.9" customHeight="1">
      <c r="A937" s="1"/>
    </row>
    <row r="938" spans="1:1" ht="15.9" customHeight="1">
      <c r="A938" s="1"/>
    </row>
    <row r="939" spans="1:1" ht="15.9" customHeight="1">
      <c r="A939" s="1"/>
    </row>
    <row r="940" spans="1:1" ht="15.9" customHeight="1">
      <c r="A940" s="1"/>
    </row>
    <row r="941" spans="1:1" ht="15.9" customHeight="1">
      <c r="A941" s="1"/>
    </row>
    <row r="942" spans="1:1" ht="15.9" customHeight="1">
      <c r="A942" s="1"/>
    </row>
    <row r="943" spans="1:1" ht="15.9" customHeight="1">
      <c r="A943" s="1"/>
    </row>
    <row r="944" spans="1:1" ht="15.9" customHeight="1">
      <c r="A944" s="1"/>
    </row>
    <row r="945" spans="1:1" ht="15.9" customHeight="1">
      <c r="A945" s="1"/>
    </row>
    <row r="946" spans="1:1" ht="15.9" customHeight="1">
      <c r="A946" s="1"/>
    </row>
    <row r="947" spans="1:1" ht="15.9" customHeight="1">
      <c r="A947" s="1"/>
    </row>
    <row r="948" spans="1:1" ht="15.9" customHeight="1">
      <c r="A948" s="1"/>
    </row>
    <row r="949" spans="1:1" ht="15.9" customHeight="1">
      <c r="A949" s="1"/>
    </row>
    <row r="950" spans="1:1" ht="15.9" customHeight="1">
      <c r="A950" s="1"/>
    </row>
    <row r="951" spans="1:1" ht="15.9" customHeight="1">
      <c r="A951" s="1"/>
    </row>
    <row r="952" spans="1:1" ht="15.9" customHeight="1">
      <c r="A952" s="1"/>
    </row>
    <row r="953" spans="1:1" ht="15.9" customHeight="1">
      <c r="A953" s="1"/>
    </row>
    <row r="954" spans="1:1" ht="15.9" customHeight="1">
      <c r="A954" s="1"/>
    </row>
    <row r="955" spans="1:1" ht="15.9" customHeight="1">
      <c r="A955" s="1"/>
    </row>
    <row r="956" spans="1:1" ht="15.9" customHeight="1">
      <c r="A956" s="1"/>
    </row>
    <row r="957" spans="1:1" ht="15.9" customHeight="1">
      <c r="A957" s="1"/>
    </row>
    <row r="958" spans="1:1" ht="15.9" customHeight="1">
      <c r="A958" s="1"/>
    </row>
    <row r="959" spans="1:1" ht="15.9" customHeight="1">
      <c r="A959" s="1"/>
    </row>
    <row r="960" spans="1:1" ht="15.9" customHeight="1">
      <c r="A960" s="1"/>
    </row>
    <row r="961" spans="1:1" ht="15.9" customHeight="1">
      <c r="A961" s="1"/>
    </row>
    <row r="962" spans="1:1" ht="15.9" customHeight="1">
      <c r="A962" s="1"/>
    </row>
    <row r="963" spans="1:1" ht="15.9" customHeight="1">
      <c r="A963" s="1"/>
    </row>
    <row r="964" spans="1:1" ht="15.9" customHeight="1">
      <c r="A964" s="1"/>
    </row>
    <row r="965" spans="1:1" ht="15.9" customHeight="1">
      <c r="A965" s="1"/>
    </row>
    <row r="966" spans="1:1" ht="15.9" customHeight="1">
      <c r="A966" s="1"/>
    </row>
    <row r="967" spans="1:1" ht="15.9" customHeight="1">
      <c r="A967" s="1"/>
    </row>
    <row r="968" spans="1:1" ht="15.9" customHeight="1">
      <c r="A968" s="1"/>
    </row>
    <row r="969" spans="1:1" ht="15.9" customHeight="1">
      <c r="A969" s="1"/>
    </row>
    <row r="970" spans="1:1" ht="15.9" customHeight="1">
      <c r="A970" s="1"/>
    </row>
    <row r="971" spans="1:1" ht="15.9" customHeight="1">
      <c r="A971" s="1"/>
    </row>
    <row r="972" spans="1:1" ht="15.9" customHeight="1">
      <c r="A972" s="1"/>
    </row>
    <row r="973" spans="1:1" ht="15.9" customHeight="1">
      <c r="A973" s="1"/>
    </row>
    <row r="974" spans="1:1" ht="15.9" customHeight="1">
      <c r="A974" s="1"/>
    </row>
    <row r="975" spans="1:1" ht="15.9" customHeight="1">
      <c r="A975" s="1"/>
    </row>
    <row r="976" spans="1:1" ht="15.9" customHeight="1">
      <c r="A976" s="1"/>
    </row>
    <row r="977" spans="1:1" ht="15.9" customHeight="1">
      <c r="A977" s="1"/>
    </row>
    <row r="978" spans="1:1" ht="15.9" customHeight="1">
      <c r="A978" s="1"/>
    </row>
    <row r="979" spans="1:1" ht="15.9" customHeight="1">
      <c r="A979" s="1"/>
    </row>
    <row r="980" spans="1:1" ht="15.9" customHeight="1">
      <c r="A980" s="1"/>
    </row>
    <row r="981" spans="1:1" ht="15.9" customHeight="1">
      <c r="A981" s="1"/>
    </row>
    <row r="982" spans="1:1" ht="15.9" customHeight="1">
      <c r="A982" s="1"/>
    </row>
    <row r="983" spans="1:1" ht="15.9" customHeight="1">
      <c r="A983" s="1"/>
    </row>
    <row r="984" spans="1:1" ht="15.9" customHeight="1">
      <c r="A984" s="1"/>
    </row>
    <row r="985" spans="1:1" ht="15.9" customHeight="1">
      <c r="A985" s="1"/>
    </row>
    <row r="986" spans="1:1" ht="15.9" customHeight="1">
      <c r="A986" s="1"/>
    </row>
    <row r="987" spans="1:1" ht="15.9" customHeight="1">
      <c r="A987" s="1"/>
    </row>
    <row r="988" spans="1:1" ht="15.9" customHeight="1">
      <c r="A988" s="1"/>
    </row>
    <row r="989" spans="1:1" ht="15.9" customHeight="1">
      <c r="A989" s="1"/>
    </row>
    <row r="990" spans="1:1" ht="15.9" customHeight="1">
      <c r="A990" s="1"/>
    </row>
    <row r="991" spans="1:1" ht="15.9" customHeight="1">
      <c r="A991" s="1"/>
    </row>
    <row r="992" spans="1:1" ht="15.9" customHeight="1">
      <c r="A992" s="1"/>
    </row>
    <row r="993" spans="1:1" ht="15.9" customHeight="1">
      <c r="A993" s="1"/>
    </row>
    <row r="994" spans="1:1" ht="15.9" customHeight="1">
      <c r="A994" s="1"/>
    </row>
    <row r="995" spans="1:1" ht="15.9" customHeight="1">
      <c r="A995" s="1"/>
    </row>
    <row r="996" spans="1:1" ht="15.9" customHeight="1">
      <c r="A996" s="1"/>
    </row>
    <row r="997" spans="1:1" ht="15.9" customHeight="1">
      <c r="A997" s="1"/>
    </row>
    <row r="998" spans="1:1" ht="15.9" customHeight="1">
      <c r="A998" s="1"/>
    </row>
  </sheetData>
  <mergeCells count="6">
    <mergeCell ref="B44:K45"/>
    <mergeCell ref="G7:P10"/>
    <mergeCell ref="D10:E10"/>
    <mergeCell ref="R10:S10"/>
    <mergeCell ref="B42:K42"/>
    <mergeCell ref="B43:K43"/>
  </mergeCells>
  <hyperlinks>
    <hyperlink ref="B38" r:id="rId1" display="ifiawards@accessdev.org, cc: priyamvada@accessdev.org" xr:uid="{69816917-935A-4991-87F3-28CE4F2F4C92}"/>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11CF-3BD8-4E94-8858-95EFE5F88CA9}">
  <sheetPr>
    <tabColor theme="5" tint="-0.499984740745262"/>
  </sheetPr>
  <dimension ref="B2:G19"/>
  <sheetViews>
    <sheetView showGridLines="0" workbookViewId="0">
      <selection activeCell="C25" sqref="C25"/>
    </sheetView>
  </sheetViews>
  <sheetFormatPr defaultRowHeight="14.5"/>
  <cols>
    <col min="1" max="1" width="2.54296875" customWidth="1"/>
    <col min="2" max="2" width="79.36328125" bestFit="1" customWidth="1"/>
    <col min="3" max="3" width="35.90625" bestFit="1" customWidth="1"/>
    <col min="4" max="4" width="20.90625" bestFit="1" customWidth="1"/>
    <col min="5" max="5" width="14.08984375" bestFit="1" customWidth="1"/>
  </cols>
  <sheetData>
    <row r="2" spans="2:5" ht="15.5">
      <c r="B2" s="309" t="s">
        <v>47</v>
      </c>
      <c r="C2" s="363"/>
      <c r="D2" s="363"/>
      <c r="E2" s="363"/>
    </row>
    <row r="3" spans="2:5" ht="15.5">
      <c r="B3" s="306" t="s">
        <v>32</v>
      </c>
      <c r="C3" s="307" t="s">
        <v>31</v>
      </c>
      <c r="D3" s="307" t="s">
        <v>45</v>
      </c>
      <c r="E3" s="308" t="s">
        <v>46</v>
      </c>
    </row>
    <row r="4" spans="2:5" ht="15.5">
      <c r="B4" s="316" t="s">
        <v>342</v>
      </c>
      <c r="C4" s="25"/>
      <c r="D4" s="25"/>
      <c r="E4" s="37"/>
    </row>
    <row r="5" spans="2:5" ht="15.5">
      <c r="B5" s="316" t="s">
        <v>343</v>
      </c>
      <c r="C5" s="25"/>
      <c r="D5" s="25"/>
      <c r="E5" s="37"/>
    </row>
    <row r="6" spans="2:5" ht="15.5">
      <c r="B6" s="316" t="s">
        <v>430</v>
      </c>
      <c r="C6" s="25"/>
      <c r="D6" s="25"/>
      <c r="E6" s="37"/>
    </row>
    <row r="7" spans="2:5" ht="15.5">
      <c r="B7" s="316" t="s">
        <v>344</v>
      </c>
      <c r="C7" s="25"/>
      <c r="D7" s="25"/>
      <c r="E7" s="37"/>
    </row>
    <row r="8" spans="2:5" ht="15.5">
      <c r="B8" s="316" t="s">
        <v>345</v>
      </c>
      <c r="C8" s="25"/>
      <c r="D8" s="25"/>
      <c r="E8" s="37"/>
    </row>
    <row r="9" spans="2:5" ht="15.5">
      <c r="B9" s="316" t="s">
        <v>346</v>
      </c>
      <c r="C9" s="25"/>
      <c r="D9" s="25"/>
      <c r="E9" s="37"/>
    </row>
    <row r="10" spans="2:5" ht="15.5">
      <c r="B10" s="316" t="s">
        <v>347</v>
      </c>
      <c r="C10" s="25"/>
      <c r="D10" s="25"/>
      <c r="E10" s="37"/>
    </row>
    <row r="11" spans="2:5" ht="15.5">
      <c r="B11" s="38"/>
      <c r="C11" s="39"/>
      <c r="D11" s="39"/>
      <c r="E11" s="23"/>
    </row>
    <row r="12" spans="2:5" ht="15" customHeight="1">
      <c r="B12" s="364" t="s">
        <v>19</v>
      </c>
      <c r="C12" s="364"/>
    </row>
    <row r="13" spans="2:5" ht="15.5">
      <c r="B13" s="25" t="s">
        <v>447</v>
      </c>
      <c r="C13" s="25"/>
    </row>
    <row r="14" spans="2:5" ht="48.25" customHeight="1">
      <c r="B14" s="25" t="s">
        <v>44</v>
      </c>
      <c r="C14" s="25"/>
    </row>
    <row r="15" spans="2:5" ht="15.5">
      <c r="B15" s="25" t="s">
        <v>374</v>
      </c>
      <c r="C15" s="25"/>
    </row>
    <row r="16" spans="2:5" ht="15.5">
      <c r="B16" s="25" t="s">
        <v>431</v>
      </c>
      <c r="C16" s="25"/>
    </row>
    <row r="17" spans="2:7" ht="15.5">
      <c r="B17" s="25" t="s">
        <v>432</v>
      </c>
      <c r="C17" s="25"/>
    </row>
    <row r="18" spans="2:7" ht="15.5">
      <c r="B18" s="25" t="s">
        <v>43</v>
      </c>
      <c r="C18" s="25"/>
      <c r="D18" s="40" t="s">
        <v>48</v>
      </c>
      <c r="E18" s="41"/>
      <c r="F18" s="41"/>
      <c r="G18" s="41"/>
    </row>
    <row r="19" spans="2:7" ht="15.5">
      <c r="B19" s="25" t="s">
        <v>433</v>
      </c>
      <c r="C19" s="25"/>
    </row>
  </sheetData>
  <mergeCells count="2">
    <mergeCell ref="C2:E2"/>
    <mergeCell ref="B12:C12"/>
  </mergeCells>
  <conditionalFormatting sqref="C4:E10 C13:C19">
    <cfRule type="notContainsBlanks" dxfId="13" priority="1">
      <formula>LEN(TRIM(C4))&gt;0</formula>
    </cfRule>
  </conditionalFormatting>
  <dataValidations count="3">
    <dataValidation type="list" allowBlank="1" showInputMessage="1" showErrorMessage="1" sqref="C13" xr:uid="{EE3545FB-3BC5-49A5-806C-7AADD437D378}">
      <formula1>"Sec 25/8,NBFC,NBFC-MFI,Society,Trust,SFB,Bank"</formula1>
    </dataValidation>
    <dataValidation type="list" allowBlank="1" showInputMessage="1" showErrorMessage="1" sqref="C18" xr:uid="{7E031477-BAA6-47CD-85A7-98037DF391D9}">
      <formula1>"Individual, Group, Both, Other(Please Specify)"</formula1>
    </dataValidation>
    <dataValidation type="list" allowBlank="1" showInputMessage="1" showErrorMessage="1" sqref="C19" xr:uid="{CE836BFD-AF9A-4F5B-B84D-91A35A2A6150}">
      <formula1>"Urban, Semi-Urban, Rural, Combination"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D2E6-318A-470E-9C3F-67FE596ED502}">
  <sheetPr>
    <tabColor rgb="FFFF33CC"/>
  </sheetPr>
  <dimension ref="B2:C30"/>
  <sheetViews>
    <sheetView showGridLines="0" topLeftCell="A21" workbookViewId="0">
      <selection activeCell="C30" sqref="C30"/>
    </sheetView>
  </sheetViews>
  <sheetFormatPr defaultRowHeight="14.5"/>
  <cols>
    <col min="2" max="2" width="69" customWidth="1"/>
    <col min="3" max="3" width="120.1796875" bestFit="1" customWidth="1"/>
  </cols>
  <sheetData>
    <row r="2" spans="2:3" ht="58">
      <c r="B2" s="320" t="s">
        <v>428</v>
      </c>
      <c r="C2" s="328" t="s">
        <v>429</v>
      </c>
    </row>
    <row r="3" spans="2:3" ht="29">
      <c r="B3" s="320" t="s">
        <v>375</v>
      </c>
      <c r="C3" s="320" t="s">
        <v>376</v>
      </c>
    </row>
    <row r="4" spans="2:3" ht="29">
      <c r="B4" s="321" t="s">
        <v>377</v>
      </c>
      <c r="C4" s="321" t="s">
        <v>378</v>
      </c>
    </row>
    <row r="5" spans="2:3">
      <c r="B5" s="320" t="s">
        <v>379</v>
      </c>
      <c r="C5" s="320" t="s">
        <v>427</v>
      </c>
    </row>
    <row r="6" spans="2:3" ht="29">
      <c r="B6" s="321" t="s">
        <v>380</v>
      </c>
      <c r="C6" s="321" t="s">
        <v>381</v>
      </c>
    </row>
    <row r="7" spans="2:3">
      <c r="B7" s="320" t="s">
        <v>382</v>
      </c>
      <c r="C7" s="330" t="s">
        <v>438</v>
      </c>
    </row>
    <row r="8" spans="2:3" ht="58">
      <c r="B8" s="322" t="s">
        <v>383</v>
      </c>
      <c r="C8" s="321" t="s">
        <v>384</v>
      </c>
    </row>
    <row r="9" spans="2:3">
      <c r="B9" s="320" t="s">
        <v>385</v>
      </c>
      <c r="C9" s="320" t="s">
        <v>386</v>
      </c>
    </row>
    <row r="10" spans="2:3" ht="29">
      <c r="B10" s="321" t="s">
        <v>387</v>
      </c>
      <c r="C10" s="321" t="s">
        <v>388</v>
      </c>
    </row>
    <row r="11" spans="2:3" ht="29">
      <c r="B11" s="320" t="s">
        <v>389</v>
      </c>
      <c r="C11" s="320" t="s">
        <v>422</v>
      </c>
    </row>
    <row r="12" spans="2:3">
      <c r="B12" s="321" t="s">
        <v>390</v>
      </c>
      <c r="C12" s="321" t="s">
        <v>391</v>
      </c>
    </row>
    <row r="13" spans="2:3" ht="29">
      <c r="B13" s="320" t="s">
        <v>392</v>
      </c>
      <c r="C13" s="320" t="s">
        <v>423</v>
      </c>
    </row>
    <row r="14" spans="2:3" ht="29">
      <c r="B14" s="321" t="s">
        <v>393</v>
      </c>
      <c r="C14" s="321" t="s">
        <v>424</v>
      </c>
    </row>
    <row r="15" spans="2:3">
      <c r="B15" s="320" t="s">
        <v>394</v>
      </c>
      <c r="C15" s="320" t="s">
        <v>395</v>
      </c>
    </row>
    <row r="16" spans="2:3">
      <c r="B16" s="321" t="s">
        <v>396</v>
      </c>
      <c r="C16" s="321" t="s">
        <v>397</v>
      </c>
    </row>
    <row r="17" spans="2:3">
      <c r="B17" s="320" t="s">
        <v>398</v>
      </c>
      <c r="C17" s="320" t="s">
        <v>399</v>
      </c>
    </row>
    <row r="18" spans="2:3">
      <c r="B18" s="321" t="s">
        <v>400</v>
      </c>
      <c r="C18" s="321" t="s">
        <v>401</v>
      </c>
    </row>
    <row r="19" spans="2:3">
      <c r="B19" s="320" t="s">
        <v>402</v>
      </c>
      <c r="C19" s="320" t="s">
        <v>425</v>
      </c>
    </row>
    <row r="20" spans="2:3">
      <c r="B20" s="321" t="s">
        <v>403</v>
      </c>
      <c r="C20" s="321" t="s">
        <v>426</v>
      </c>
    </row>
    <row r="21" spans="2:3" ht="29">
      <c r="B21" s="320" t="s">
        <v>206</v>
      </c>
      <c r="C21" s="320" t="s">
        <v>404</v>
      </c>
    </row>
    <row r="22" spans="2:3" ht="29">
      <c r="B22" s="321" t="s">
        <v>405</v>
      </c>
      <c r="C22" s="321" t="s">
        <v>406</v>
      </c>
    </row>
    <row r="23" spans="2:3" ht="43.5">
      <c r="B23" s="323" t="s">
        <v>407</v>
      </c>
      <c r="C23" s="323" t="s">
        <v>408</v>
      </c>
    </row>
    <row r="24" spans="2:3">
      <c r="B24" s="321" t="s">
        <v>409</v>
      </c>
      <c r="C24" s="321" t="s">
        <v>410</v>
      </c>
    </row>
    <row r="25" spans="2:3">
      <c r="B25" s="323" t="s">
        <v>411</v>
      </c>
      <c r="C25" s="323" t="s">
        <v>412</v>
      </c>
    </row>
    <row r="26" spans="2:3">
      <c r="B26" s="321" t="s">
        <v>413</v>
      </c>
      <c r="C26" s="321" t="s">
        <v>414</v>
      </c>
    </row>
    <row r="27" spans="2:3">
      <c r="B27" s="324" t="s">
        <v>383</v>
      </c>
      <c r="C27" s="324" t="s">
        <v>415</v>
      </c>
    </row>
    <row r="28" spans="2:3">
      <c r="B28" s="325" t="s">
        <v>416</v>
      </c>
      <c r="C28" s="325" t="s">
        <v>417</v>
      </c>
    </row>
    <row r="29" spans="2:3">
      <c r="B29" s="324" t="s">
        <v>418</v>
      </c>
      <c r="C29" s="324" t="s">
        <v>419</v>
      </c>
    </row>
    <row r="30" spans="2:3" ht="101.5">
      <c r="B30" s="326" t="s">
        <v>420</v>
      </c>
      <c r="C30" s="327" t="s">
        <v>421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Y1015"/>
  <sheetViews>
    <sheetView showGridLines="0" topLeftCell="A46" workbookViewId="0">
      <selection activeCell="B67" sqref="B67"/>
    </sheetView>
  </sheetViews>
  <sheetFormatPr defaultColWidth="14.453125" defaultRowHeight="15" customHeight="1"/>
  <cols>
    <col min="1" max="1" width="5.81640625" customWidth="1"/>
    <col min="2" max="2" width="93.453125" customWidth="1"/>
    <col min="3" max="3" width="15.36328125" customWidth="1"/>
    <col min="4" max="4" width="18.08984375" customWidth="1"/>
    <col min="5" max="5" width="13.453125" customWidth="1"/>
    <col min="6" max="25" width="8.81640625" customWidth="1"/>
  </cols>
  <sheetData>
    <row r="1" spans="1:25" ht="33" customHeight="1">
      <c r="A1" s="365" t="s">
        <v>439</v>
      </c>
      <c r="B1" s="366"/>
      <c r="C1" s="366"/>
      <c r="D1" s="366"/>
      <c r="E1" s="366"/>
      <c r="F1" s="15"/>
      <c r="G1" s="15"/>
      <c r="H1" s="15"/>
      <c r="I1" s="15"/>
      <c r="J1" s="15"/>
      <c r="K1" s="15"/>
      <c r="L1" s="15"/>
      <c r="M1" s="15"/>
      <c r="N1" s="15"/>
      <c r="O1" s="15"/>
      <c r="P1" s="15"/>
      <c r="Q1" s="15"/>
      <c r="R1" s="15"/>
      <c r="S1" s="15"/>
      <c r="T1" s="15"/>
      <c r="U1" s="15"/>
      <c r="V1" s="15"/>
      <c r="W1" s="15"/>
      <c r="X1" s="15"/>
      <c r="Y1" s="15"/>
    </row>
    <row r="2" spans="1:25" ht="15.9" customHeight="1">
      <c r="A2" s="367" t="s">
        <v>20</v>
      </c>
      <c r="B2" s="368"/>
      <c r="C2" s="368"/>
      <c r="D2" s="368"/>
      <c r="E2" s="369"/>
      <c r="F2" s="15"/>
      <c r="G2" s="15"/>
      <c r="H2" s="15"/>
      <c r="I2" s="15"/>
      <c r="J2" s="15"/>
      <c r="K2" s="15"/>
      <c r="L2" s="15"/>
      <c r="M2" s="15"/>
      <c r="N2" s="15"/>
      <c r="O2" s="15"/>
      <c r="P2" s="15"/>
      <c r="Q2" s="15"/>
      <c r="R2" s="15"/>
      <c r="S2" s="15"/>
      <c r="T2" s="15"/>
      <c r="U2" s="15"/>
      <c r="V2" s="15"/>
      <c r="W2" s="15"/>
      <c r="X2" s="15"/>
      <c r="Y2" s="15"/>
    </row>
    <row r="3" spans="1:25" ht="15.9" customHeight="1">
      <c r="A3" s="17"/>
      <c r="B3" s="17"/>
      <c r="C3" s="18" t="s">
        <v>21</v>
      </c>
      <c r="D3" s="18" t="s">
        <v>41</v>
      </c>
      <c r="E3" s="18" t="s">
        <v>49</v>
      </c>
      <c r="F3" s="15"/>
      <c r="G3" s="15"/>
      <c r="H3" s="15"/>
      <c r="I3" s="15"/>
      <c r="J3" s="15"/>
      <c r="K3" s="15"/>
      <c r="L3" s="15"/>
      <c r="M3" s="15"/>
      <c r="N3" s="15"/>
      <c r="O3" s="15"/>
      <c r="P3" s="15"/>
      <c r="Q3" s="15"/>
      <c r="R3" s="15"/>
      <c r="S3" s="15"/>
      <c r="T3" s="15"/>
      <c r="U3" s="15"/>
      <c r="V3" s="15"/>
      <c r="W3" s="15"/>
      <c r="X3" s="15"/>
      <c r="Y3" s="15"/>
    </row>
    <row r="4" spans="1:25" ht="15.9" customHeight="1">
      <c r="A4" s="245">
        <f>COUNTA($B$3:B4)</f>
        <v>1</v>
      </c>
      <c r="B4" s="19" t="s">
        <v>22</v>
      </c>
      <c r="C4" s="46"/>
      <c r="D4" s="46"/>
      <c r="E4" s="46"/>
      <c r="F4" s="15"/>
      <c r="G4" s="15"/>
      <c r="H4" s="15"/>
      <c r="I4" s="15"/>
      <c r="J4" s="15"/>
      <c r="K4" s="15"/>
      <c r="L4" s="15"/>
      <c r="M4" s="15"/>
      <c r="N4" s="15"/>
      <c r="O4" s="15"/>
      <c r="P4" s="15"/>
      <c r="Q4" s="15"/>
      <c r="R4" s="15"/>
      <c r="S4" s="15"/>
      <c r="T4" s="15"/>
      <c r="U4" s="15"/>
      <c r="V4" s="15"/>
      <c r="W4" s="15"/>
      <c r="X4" s="15"/>
      <c r="Y4" s="15"/>
    </row>
    <row r="5" spans="1:25" ht="15.9" customHeight="1">
      <c r="A5" s="245">
        <f>COUNTA($B$3:B5)</f>
        <v>2</v>
      </c>
      <c r="B5" s="19" t="s">
        <v>336</v>
      </c>
      <c r="C5" s="46"/>
      <c r="D5" s="46"/>
      <c r="E5" s="46"/>
      <c r="F5" s="15"/>
      <c r="G5" s="15"/>
      <c r="H5" s="15"/>
      <c r="I5" s="15"/>
      <c r="J5" s="15"/>
      <c r="K5" s="15"/>
      <c r="L5" s="15"/>
      <c r="M5" s="15"/>
      <c r="N5" s="15"/>
      <c r="O5" s="15"/>
      <c r="P5" s="15"/>
      <c r="Q5" s="15"/>
      <c r="R5" s="15"/>
      <c r="S5" s="15"/>
      <c r="T5" s="15"/>
      <c r="U5" s="15"/>
      <c r="V5" s="15"/>
      <c r="W5" s="15"/>
      <c r="X5" s="15"/>
      <c r="Y5" s="15"/>
    </row>
    <row r="6" spans="1:25" ht="15.9" customHeight="1">
      <c r="A6" s="245">
        <f>COUNTA($B$3:B6)</f>
        <v>3</v>
      </c>
      <c r="B6" s="19" t="s">
        <v>23</v>
      </c>
      <c r="C6" s="46"/>
      <c r="D6" s="46"/>
      <c r="E6" s="46"/>
      <c r="F6" s="15"/>
      <c r="G6" s="15"/>
      <c r="H6" s="15"/>
      <c r="I6" s="15"/>
      <c r="J6" s="15"/>
      <c r="K6" s="15"/>
      <c r="L6" s="15"/>
      <c r="M6" s="15"/>
      <c r="N6" s="15"/>
      <c r="O6" s="15"/>
      <c r="P6" s="15"/>
      <c r="Q6" s="15"/>
      <c r="R6" s="15"/>
      <c r="S6" s="15"/>
      <c r="T6" s="15"/>
      <c r="U6" s="15"/>
      <c r="V6" s="15"/>
      <c r="W6" s="15"/>
      <c r="X6" s="15"/>
      <c r="Y6" s="15"/>
    </row>
    <row r="7" spans="1:25" ht="15.9" customHeight="1">
      <c r="A7" s="245">
        <f>COUNTA($B$3:B7)</f>
        <v>4</v>
      </c>
      <c r="B7" s="19" t="s">
        <v>360</v>
      </c>
      <c r="C7" s="46"/>
      <c r="D7" s="46"/>
      <c r="E7" s="46"/>
      <c r="F7" s="15"/>
      <c r="G7" s="15"/>
      <c r="H7" s="15"/>
      <c r="I7" s="15"/>
      <c r="J7" s="15"/>
      <c r="K7" s="15"/>
      <c r="L7" s="15"/>
      <c r="M7" s="15"/>
      <c r="N7" s="15"/>
      <c r="O7" s="15"/>
      <c r="P7" s="15"/>
      <c r="Q7" s="15"/>
      <c r="R7" s="15"/>
      <c r="S7" s="15"/>
      <c r="T7" s="15"/>
      <c r="U7" s="15"/>
      <c r="V7" s="15"/>
      <c r="W7" s="15"/>
      <c r="X7" s="15"/>
      <c r="Y7" s="15"/>
    </row>
    <row r="8" spans="1:25" ht="15.9" customHeight="1">
      <c r="A8" s="245">
        <f>COUNTA($B$3:B8)</f>
        <v>5</v>
      </c>
      <c r="B8" s="19" t="s">
        <v>24</v>
      </c>
      <c r="C8" s="46"/>
      <c r="D8" s="46"/>
      <c r="E8" s="46"/>
      <c r="F8" s="15"/>
      <c r="G8" s="15"/>
      <c r="H8" s="15"/>
      <c r="I8" s="15"/>
      <c r="J8" s="15"/>
      <c r="K8" s="15"/>
      <c r="L8" s="15"/>
      <c r="M8" s="15"/>
      <c r="N8" s="15"/>
      <c r="O8" s="15"/>
      <c r="P8" s="15"/>
      <c r="Q8" s="15"/>
      <c r="R8" s="15"/>
      <c r="S8" s="15"/>
      <c r="T8" s="15"/>
      <c r="U8" s="15"/>
      <c r="V8" s="15"/>
      <c r="W8" s="15"/>
      <c r="X8" s="15"/>
      <c r="Y8" s="15"/>
    </row>
    <row r="9" spans="1:25" ht="15.9" customHeight="1">
      <c r="A9" s="245">
        <f>COUNTA($B$3:B9)</f>
        <v>6</v>
      </c>
      <c r="B9" s="19" t="s">
        <v>361</v>
      </c>
      <c r="C9" s="46"/>
      <c r="D9" s="46"/>
      <c r="E9" s="46"/>
      <c r="F9" s="15"/>
      <c r="G9" s="15"/>
      <c r="H9" s="15"/>
      <c r="I9" s="15"/>
      <c r="J9" s="15"/>
      <c r="K9" s="15"/>
      <c r="L9" s="15"/>
      <c r="M9" s="15"/>
      <c r="N9" s="15"/>
      <c r="O9" s="15"/>
      <c r="P9" s="15"/>
      <c r="Q9" s="15"/>
      <c r="R9" s="15"/>
      <c r="S9" s="15"/>
      <c r="T9" s="15"/>
      <c r="U9" s="15"/>
      <c r="V9" s="15"/>
      <c r="W9" s="15"/>
      <c r="X9" s="15"/>
      <c r="Y9" s="15"/>
    </row>
    <row r="10" spans="1:25" ht="15.9" customHeight="1">
      <c r="A10" s="245">
        <f>COUNTA($B$3:B10)</f>
        <v>7</v>
      </c>
      <c r="B10" s="243" t="s">
        <v>50</v>
      </c>
      <c r="C10" s="48"/>
      <c r="D10" s="48"/>
      <c r="E10" s="48"/>
      <c r="F10" s="15"/>
      <c r="G10" s="15"/>
      <c r="H10" s="15"/>
      <c r="I10" s="15"/>
      <c r="J10" s="15"/>
      <c r="K10" s="15"/>
      <c r="L10" s="15"/>
      <c r="M10" s="15"/>
      <c r="N10" s="15"/>
      <c r="O10" s="15"/>
      <c r="P10" s="15"/>
      <c r="Q10" s="15"/>
      <c r="R10" s="15"/>
      <c r="S10" s="15"/>
      <c r="T10" s="15"/>
      <c r="U10" s="15"/>
      <c r="V10" s="15"/>
      <c r="W10" s="15"/>
      <c r="X10" s="15"/>
      <c r="Y10" s="15"/>
    </row>
    <row r="11" spans="1:25" ht="15.9" customHeight="1">
      <c r="A11" s="245">
        <f>COUNTA($B$3:B11)</f>
        <v>8</v>
      </c>
      <c r="B11" s="19" t="s">
        <v>25</v>
      </c>
      <c r="C11" s="47"/>
      <c r="D11" s="47"/>
      <c r="E11" s="47"/>
      <c r="F11" s="15"/>
      <c r="G11" s="15"/>
      <c r="H11" s="15"/>
      <c r="I11" s="15"/>
      <c r="J11" s="15"/>
      <c r="K11" s="15"/>
      <c r="L11" s="15"/>
      <c r="M11" s="15"/>
      <c r="N11" s="15"/>
      <c r="O11" s="15"/>
      <c r="P11" s="15"/>
      <c r="Q11" s="15"/>
      <c r="R11" s="15"/>
      <c r="S11" s="15"/>
      <c r="T11" s="15"/>
      <c r="U11" s="15"/>
      <c r="V11" s="15"/>
      <c r="W11" s="15"/>
      <c r="X11" s="15"/>
      <c r="Y11" s="15"/>
    </row>
    <row r="12" spans="1:25" ht="15.9" customHeight="1">
      <c r="A12" s="245">
        <f>COUNTA($B$3:B12)</f>
        <v>9</v>
      </c>
      <c r="B12" s="24" t="s">
        <v>337</v>
      </c>
      <c r="C12" s="48"/>
      <c r="D12" s="48"/>
      <c r="E12" s="48"/>
      <c r="F12" s="15"/>
      <c r="G12" s="15"/>
      <c r="H12" s="15"/>
      <c r="I12" s="15"/>
      <c r="J12" s="15"/>
      <c r="K12" s="15"/>
      <c r="L12" s="15"/>
      <c r="M12" s="15"/>
      <c r="N12" s="15"/>
      <c r="O12" s="15"/>
      <c r="P12" s="15"/>
      <c r="Q12" s="15"/>
      <c r="R12" s="15"/>
      <c r="S12" s="15"/>
      <c r="T12" s="15"/>
      <c r="U12" s="15"/>
      <c r="V12" s="15"/>
      <c r="W12" s="15"/>
      <c r="X12" s="15"/>
      <c r="Y12" s="15"/>
    </row>
    <row r="13" spans="1:25" ht="15.9" customHeight="1">
      <c r="A13" s="245">
        <f>COUNTA($B$3:B13)</f>
        <v>10</v>
      </c>
      <c r="B13" s="244" t="s">
        <v>51</v>
      </c>
      <c r="C13" s="48">
        <v>5500</v>
      </c>
      <c r="D13" s="48">
        <v>6000</v>
      </c>
      <c r="E13" s="48">
        <v>7000</v>
      </c>
      <c r="F13" s="15"/>
      <c r="G13" s="15"/>
      <c r="H13" s="15"/>
      <c r="I13" s="15"/>
      <c r="J13" s="15"/>
      <c r="K13" s="15"/>
      <c r="L13" s="15"/>
      <c r="M13" s="15"/>
      <c r="N13" s="15"/>
      <c r="O13" s="15"/>
      <c r="P13" s="15"/>
      <c r="Q13" s="15"/>
      <c r="R13" s="15"/>
      <c r="S13" s="15"/>
      <c r="T13" s="15"/>
      <c r="U13" s="15"/>
      <c r="V13" s="15"/>
      <c r="W13" s="15"/>
      <c r="X13" s="15"/>
      <c r="Y13" s="15"/>
    </row>
    <row r="14" spans="1:25" ht="15.9" customHeight="1">
      <c r="A14" s="245">
        <f>COUNTA($B$3:B14)</f>
        <v>11</v>
      </c>
      <c r="B14" s="244" t="s">
        <v>349</v>
      </c>
      <c r="C14" s="48"/>
      <c r="D14" s="48"/>
      <c r="E14" s="48"/>
      <c r="F14" s="15"/>
      <c r="G14" s="15"/>
      <c r="H14" s="15"/>
      <c r="I14" s="15"/>
      <c r="J14" s="15"/>
      <c r="K14" s="15"/>
      <c r="L14" s="15"/>
      <c r="M14" s="15"/>
      <c r="N14" s="15"/>
      <c r="O14" s="15"/>
      <c r="P14" s="15"/>
      <c r="Q14" s="15"/>
      <c r="R14" s="15"/>
      <c r="S14" s="15"/>
      <c r="T14" s="15"/>
      <c r="U14" s="15"/>
      <c r="V14" s="15"/>
      <c r="W14" s="15"/>
      <c r="X14" s="15"/>
      <c r="Y14" s="15"/>
    </row>
    <row r="15" spans="1:25" ht="15.9" customHeight="1">
      <c r="A15" s="245">
        <f>COUNTA($B$3:B15)</f>
        <v>12</v>
      </c>
      <c r="B15" s="27" t="s">
        <v>42</v>
      </c>
      <c r="C15" s="61"/>
      <c r="D15" s="61">
        <f>IFERROR((D14-C14)/C14,0)</f>
        <v>0</v>
      </c>
      <c r="E15" s="61">
        <f>IFERROR((E14-D14)/D14,0)</f>
        <v>0</v>
      </c>
      <c r="F15" s="15"/>
      <c r="G15" s="15"/>
      <c r="H15" s="15"/>
      <c r="I15" s="15"/>
      <c r="J15" s="15"/>
      <c r="K15" s="15"/>
      <c r="L15" s="15"/>
      <c r="M15" s="15"/>
      <c r="N15" s="15"/>
      <c r="O15" s="15"/>
      <c r="P15" s="15"/>
      <c r="Q15" s="15"/>
      <c r="R15" s="15"/>
      <c r="S15" s="15"/>
      <c r="T15" s="15"/>
      <c r="U15" s="15"/>
      <c r="V15" s="15"/>
      <c r="W15" s="15"/>
      <c r="X15" s="15"/>
      <c r="Y15" s="15"/>
    </row>
    <row r="16" spans="1:25" ht="15.9" customHeight="1">
      <c r="A16" s="245">
        <f>COUNTA($B$3:B16)</f>
        <v>13</v>
      </c>
      <c r="B16" s="244" t="s">
        <v>350</v>
      </c>
      <c r="C16" s="61"/>
      <c r="D16" s="61"/>
      <c r="E16" s="61"/>
      <c r="F16" s="15"/>
      <c r="G16" s="15"/>
      <c r="H16" s="15"/>
      <c r="I16" s="15"/>
      <c r="J16" s="15"/>
      <c r="K16" s="15"/>
      <c r="L16" s="15"/>
      <c r="M16" s="15"/>
      <c r="N16" s="15"/>
      <c r="O16" s="15"/>
      <c r="P16" s="15"/>
      <c r="Q16" s="15"/>
      <c r="R16" s="15"/>
      <c r="S16" s="15"/>
      <c r="T16" s="15"/>
      <c r="U16" s="15"/>
      <c r="V16" s="15"/>
      <c r="W16" s="15"/>
      <c r="X16" s="15"/>
      <c r="Y16" s="15"/>
    </row>
    <row r="17" spans="1:25" ht="15.9" customHeight="1">
      <c r="A17" s="30" t="s">
        <v>26</v>
      </c>
      <c r="B17" s="31"/>
      <c r="C17" s="32"/>
      <c r="D17" s="32"/>
      <c r="E17" s="33"/>
      <c r="F17" s="15"/>
      <c r="G17" s="15"/>
      <c r="H17" s="15"/>
      <c r="I17" s="15"/>
      <c r="J17" s="15"/>
      <c r="K17" s="15"/>
      <c r="L17" s="15"/>
      <c r="M17" s="15"/>
      <c r="N17" s="15"/>
      <c r="O17" s="15"/>
      <c r="P17" s="15"/>
      <c r="Q17" s="15"/>
      <c r="R17" s="15"/>
      <c r="S17" s="15"/>
      <c r="T17" s="15"/>
      <c r="U17" s="15"/>
      <c r="V17" s="15"/>
      <c r="W17" s="15"/>
      <c r="X17" s="15"/>
      <c r="Y17" s="15"/>
    </row>
    <row r="18" spans="1:25" ht="15.9" customHeight="1">
      <c r="A18" s="245">
        <f>COUNTA($B$3:B18)</f>
        <v>14</v>
      </c>
      <c r="B18" s="26" t="s">
        <v>52</v>
      </c>
      <c r="C18" s="49"/>
      <c r="D18" s="49"/>
      <c r="E18" s="49"/>
      <c r="F18" s="15"/>
      <c r="G18" s="15"/>
      <c r="H18" s="15"/>
      <c r="I18" s="15"/>
      <c r="J18" s="15"/>
      <c r="K18" s="15"/>
      <c r="L18" s="15"/>
      <c r="M18" s="15"/>
      <c r="N18" s="15"/>
      <c r="O18" s="15"/>
      <c r="P18" s="15"/>
      <c r="Q18" s="15"/>
      <c r="R18" s="15"/>
      <c r="S18" s="15"/>
      <c r="T18" s="15"/>
      <c r="U18" s="15"/>
      <c r="V18" s="15"/>
      <c r="W18" s="15"/>
      <c r="X18" s="15"/>
      <c r="Y18" s="15"/>
    </row>
    <row r="19" spans="1:25" ht="15.9" customHeight="1">
      <c r="A19" s="245">
        <f>COUNTA($B$3:B19)</f>
        <v>15</v>
      </c>
      <c r="B19" s="26" t="s">
        <v>351</v>
      </c>
      <c r="C19" s="49"/>
      <c r="D19" s="49"/>
      <c r="E19" s="49"/>
      <c r="F19" s="15"/>
      <c r="G19" s="15"/>
      <c r="H19" s="15"/>
      <c r="I19" s="15"/>
      <c r="J19" s="15"/>
      <c r="K19" s="15"/>
      <c r="L19" s="15"/>
      <c r="M19" s="15"/>
      <c r="N19" s="15"/>
      <c r="O19" s="15"/>
      <c r="P19" s="15"/>
      <c r="Q19" s="15"/>
      <c r="R19" s="15"/>
      <c r="S19" s="15"/>
      <c r="T19" s="15"/>
      <c r="U19" s="15"/>
      <c r="V19" s="15"/>
      <c r="W19" s="15"/>
      <c r="X19" s="15"/>
      <c r="Y19" s="15"/>
    </row>
    <row r="20" spans="1:25" ht="15.9" customHeight="1">
      <c r="A20" s="245">
        <f>COUNTA($B$3:B20)</f>
        <v>16</v>
      </c>
      <c r="B20" s="24" t="s">
        <v>348</v>
      </c>
      <c r="C20" s="61"/>
      <c r="D20" s="61">
        <f t="shared" ref="D20:E20" si="0">IFERROR((D19-C19)/C19,0)</f>
        <v>0</v>
      </c>
      <c r="E20" s="61">
        <f t="shared" si="0"/>
        <v>0</v>
      </c>
      <c r="F20" s="15"/>
      <c r="G20" s="15"/>
      <c r="H20" s="15"/>
      <c r="I20" s="15"/>
      <c r="J20" s="15"/>
      <c r="K20" s="15"/>
      <c r="L20" s="15"/>
      <c r="M20" s="15"/>
      <c r="N20" s="15"/>
      <c r="O20" s="15"/>
      <c r="P20" s="15"/>
      <c r="Q20" s="15"/>
      <c r="R20" s="15"/>
      <c r="S20" s="15"/>
      <c r="T20" s="15"/>
      <c r="U20" s="15"/>
      <c r="V20" s="15"/>
      <c r="W20" s="15"/>
      <c r="X20" s="15"/>
      <c r="Y20" s="15"/>
    </row>
    <row r="21" spans="1:25" ht="15.9" customHeight="1">
      <c r="A21" s="249">
        <f>COUNTA($B$3:B21)</f>
        <v>17</v>
      </c>
      <c r="B21" s="251" t="s">
        <v>290</v>
      </c>
      <c r="C21" s="253"/>
      <c r="D21" s="253"/>
      <c r="E21" s="253"/>
      <c r="F21" s="15"/>
      <c r="G21" s="15"/>
      <c r="H21" s="15"/>
      <c r="I21" s="15"/>
      <c r="J21" s="15"/>
      <c r="K21" s="15"/>
      <c r="L21" s="15"/>
      <c r="M21" s="15"/>
      <c r="N21" s="15"/>
      <c r="O21" s="15"/>
      <c r="P21" s="15"/>
      <c r="Q21" s="15"/>
      <c r="R21" s="15"/>
      <c r="S21" s="15"/>
      <c r="T21" s="15"/>
      <c r="U21" s="15"/>
      <c r="V21" s="15"/>
      <c r="W21" s="15"/>
      <c r="X21" s="15"/>
      <c r="Y21" s="15"/>
    </row>
    <row r="22" spans="1:25" ht="15.9" customHeight="1">
      <c r="A22" s="245">
        <f>A21+0.1</f>
        <v>17.100000000000001</v>
      </c>
      <c r="B22" s="243" t="s">
        <v>53</v>
      </c>
      <c r="C22" s="252"/>
      <c r="D22" s="252"/>
      <c r="E22" s="252"/>
      <c r="F22" s="15"/>
      <c r="G22" s="15"/>
      <c r="H22" s="15"/>
      <c r="I22" s="15"/>
      <c r="J22" s="15"/>
      <c r="K22" s="15"/>
      <c r="L22" s="15"/>
      <c r="M22" s="15"/>
      <c r="N22" s="15"/>
      <c r="O22" s="15"/>
      <c r="P22" s="15"/>
      <c r="Q22" s="15"/>
      <c r="R22" s="15"/>
      <c r="S22" s="15"/>
      <c r="T22" s="15"/>
      <c r="U22" s="15"/>
      <c r="V22" s="15"/>
      <c r="W22" s="15"/>
      <c r="X22" s="15"/>
      <c r="Y22" s="15"/>
    </row>
    <row r="23" spans="1:25" ht="15.9" customHeight="1">
      <c r="A23" s="245">
        <f t="shared" ref="A23:A26" si="1">A22+0.1</f>
        <v>17.200000000000003</v>
      </c>
      <c r="B23" s="27" t="s">
        <v>352</v>
      </c>
      <c r="C23" s="247"/>
      <c r="D23" s="247"/>
      <c r="E23" s="247"/>
      <c r="F23" s="15"/>
      <c r="G23" s="15"/>
      <c r="H23" s="15"/>
      <c r="I23" s="15"/>
      <c r="J23" s="15"/>
      <c r="K23" s="15"/>
      <c r="L23" s="15"/>
      <c r="M23" s="15"/>
      <c r="N23" s="15"/>
      <c r="O23" s="15"/>
      <c r="P23" s="15"/>
      <c r="Q23" s="15"/>
      <c r="R23" s="15"/>
      <c r="S23" s="15"/>
      <c r="T23" s="15"/>
      <c r="U23" s="15"/>
      <c r="V23" s="15"/>
      <c r="W23" s="15"/>
      <c r="X23" s="15"/>
      <c r="Y23" s="15"/>
    </row>
    <row r="24" spans="1:25" ht="15.9" customHeight="1">
      <c r="A24" s="245">
        <f t="shared" si="1"/>
        <v>17.300000000000004</v>
      </c>
      <c r="B24" s="26" t="s">
        <v>340</v>
      </c>
      <c r="C24" s="43"/>
      <c r="D24" s="342">
        <f>IFERROR(D23/D19,0)</f>
        <v>0</v>
      </c>
      <c r="E24" s="342">
        <f>IFERROR(E23/E19,0)</f>
        <v>0</v>
      </c>
      <c r="F24" s="15"/>
      <c r="G24" s="15"/>
      <c r="H24" s="15"/>
      <c r="I24" s="15"/>
      <c r="J24" s="15"/>
      <c r="K24" s="15"/>
      <c r="L24" s="15"/>
      <c r="M24" s="15"/>
      <c r="N24" s="15"/>
      <c r="O24" s="15"/>
      <c r="P24" s="15"/>
      <c r="Q24" s="15"/>
      <c r="R24" s="15"/>
      <c r="S24" s="15"/>
      <c r="T24" s="15"/>
      <c r="U24" s="15"/>
      <c r="V24" s="15"/>
      <c r="W24" s="15"/>
      <c r="X24" s="15"/>
      <c r="Y24" s="15"/>
    </row>
    <row r="25" spans="1:25" ht="15.9" customHeight="1">
      <c r="A25" s="245">
        <f t="shared" si="1"/>
        <v>17.400000000000006</v>
      </c>
      <c r="B25" s="24" t="s">
        <v>338</v>
      </c>
      <c r="C25" s="50"/>
      <c r="D25" s="343"/>
      <c r="E25" s="343"/>
      <c r="F25" s="15"/>
      <c r="G25" s="15"/>
      <c r="H25" s="15"/>
      <c r="I25" s="15"/>
      <c r="J25" s="15"/>
      <c r="K25" s="15"/>
      <c r="L25" s="15"/>
      <c r="M25" s="15"/>
      <c r="N25" s="15"/>
      <c r="O25" s="15"/>
      <c r="P25" s="15"/>
      <c r="Q25" s="15"/>
      <c r="R25" s="15"/>
      <c r="S25" s="15"/>
      <c r="T25" s="15"/>
      <c r="U25" s="15"/>
      <c r="V25" s="15"/>
      <c r="W25" s="15"/>
      <c r="X25" s="15"/>
      <c r="Y25" s="15"/>
    </row>
    <row r="26" spans="1:25" ht="15.9" customHeight="1">
      <c r="A26" s="245">
        <f t="shared" si="1"/>
        <v>17.500000000000007</v>
      </c>
      <c r="B26" s="24" t="s">
        <v>339</v>
      </c>
      <c r="C26" s="248"/>
      <c r="D26" s="344"/>
      <c r="E26" s="344"/>
      <c r="F26" s="15"/>
      <c r="G26" s="15"/>
      <c r="H26" s="15"/>
      <c r="I26" s="15"/>
      <c r="J26" s="15"/>
      <c r="K26" s="15"/>
      <c r="L26" s="15"/>
      <c r="M26" s="15"/>
      <c r="N26" s="15"/>
      <c r="O26" s="15"/>
      <c r="P26" s="15"/>
      <c r="Q26" s="15"/>
      <c r="R26" s="15"/>
      <c r="S26" s="15"/>
      <c r="T26" s="15"/>
      <c r="U26" s="15"/>
      <c r="V26" s="15"/>
      <c r="W26" s="15"/>
      <c r="X26" s="15"/>
      <c r="Y26" s="15"/>
    </row>
    <row r="27" spans="1:25" ht="15.9" customHeight="1">
      <c r="A27" s="249">
        <f>A21+1</f>
        <v>18</v>
      </c>
      <c r="B27" s="251" t="s">
        <v>291</v>
      </c>
      <c r="C27" s="253"/>
      <c r="D27" s="345"/>
      <c r="E27" s="345"/>
      <c r="F27" s="15"/>
      <c r="G27" s="15"/>
      <c r="H27" s="15"/>
      <c r="I27" s="15"/>
      <c r="J27" s="15"/>
      <c r="K27" s="15"/>
      <c r="L27" s="15"/>
      <c r="M27" s="15"/>
      <c r="N27" s="15"/>
      <c r="O27" s="15"/>
      <c r="P27" s="15"/>
      <c r="Q27" s="15"/>
      <c r="R27" s="15"/>
      <c r="S27" s="15"/>
      <c r="T27" s="15"/>
      <c r="U27" s="15"/>
      <c r="V27" s="15"/>
      <c r="W27" s="15"/>
      <c r="X27" s="15"/>
      <c r="Y27" s="15"/>
    </row>
    <row r="28" spans="1:25" ht="15.9" customHeight="1">
      <c r="A28" s="245">
        <f>A27+0.1</f>
        <v>18.100000000000001</v>
      </c>
      <c r="B28" s="24" t="s">
        <v>54</v>
      </c>
      <c r="C28" s="247"/>
      <c r="D28" s="346"/>
      <c r="E28" s="346"/>
      <c r="F28" s="15"/>
      <c r="G28" s="15"/>
      <c r="H28" s="15"/>
      <c r="I28" s="15"/>
      <c r="J28" s="15"/>
      <c r="K28" s="15"/>
      <c r="L28" s="15"/>
      <c r="M28" s="15"/>
      <c r="N28" s="15"/>
      <c r="O28" s="15"/>
      <c r="P28" s="15"/>
      <c r="Q28" s="15"/>
      <c r="R28" s="15"/>
      <c r="S28" s="15"/>
      <c r="T28" s="15"/>
      <c r="U28" s="15"/>
      <c r="V28" s="15"/>
      <c r="W28" s="15"/>
      <c r="X28" s="15"/>
      <c r="Y28" s="15"/>
    </row>
    <row r="29" spans="1:25" ht="15.9" customHeight="1">
      <c r="A29" s="255">
        <f>A28+0.1</f>
        <v>18.200000000000003</v>
      </c>
      <c r="B29" s="244" t="s">
        <v>353</v>
      </c>
      <c r="C29" s="247"/>
      <c r="D29" s="346"/>
      <c r="E29" s="346"/>
      <c r="F29" s="15"/>
      <c r="G29" s="15"/>
      <c r="H29" s="15"/>
      <c r="I29" s="15"/>
      <c r="J29" s="15"/>
      <c r="K29" s="15"/>
      <c r="L29" s="15"/>
      <c r="M29" s="15"/>
      <c r="N29" s="15"/>
      <c r="O29" s="15"/>
      <c r="P29" s="15"/>
      <c r="Q29" s="15"/>
      <c r="R29" s="15"/>
      <c r="S29" s="15"/>
      <c r="T29" s="15"/>
      <c r="U29" s="15"/>
      <c r="V29" s="15"/>
      <c r="W29" s="15"/>
      <c r="X29" s="15"/>
      <c r="Y29" s="15"/>
    </row>
    <row r="30" spans="1:25" ht="15.9" customHeight="1">
      <c r="A30" s="255">
        <f t="shared" ref="A30:A32" si="2">A29+0.1</f>
        <v>18.300000000000004</v>
      </c>
      <c r="B30" s="24" t="s">
        <v>354</v>
      </c>
      <c r="C30" s="44"/>
      <c r="D30" s="347">
        <f>IFERROR(D29/D19,0)</f>
        <v>0</v>
      </c>
      <c r="E30" s="347">
        <f>IFERROR(E29/E19,0)</f>
        <v>0</v>
      </c>
      <c r="F30" s="15"/>
      <c r="G30" s="15"/>
      <c r="H30" s="15"/>
      <c r="I30" s="15"/>
      <c r="J30" s="15"/>
      <c r="K30" s="15"/>
      <c r="L30" s="15"/>
      <c r="M30" s="15"/>
      <c r="N30" s="15"/>
      <c r="O30" s="15"/>
      <c r="P30" s="15"/>
      <c r="Q30" s="15"/>
      <c r="R30" s="15"/>
      <c r="S30" s="15"/>
      <c r="T30" s="15"/>
      <c r="U30" s="15"/>
      <c r="V30" s="15"/>
      <c r="W30" s="15"/>
      <c r="X30" s="15"/>
      <c r="Y30" s="15"/>
    </row>
    <row r="31" spans="1:25" ht="15.9" customHeight="1">
      <c r="A31" s="255">
        <f t="shared" si="2"/>
        <v>18.400000000000006</v>
      </c>
      <c r="B31" s="24" t="s">
        <v>355</v>
      </c>
      <c r="C31" s="50"/>
      <c r="D31" s="343"/>
      <c r="E31" s="343"/>
      <c r="F31" s="15"/>
      <c r="G31" s="15"/>
      <c r="H31" s="15"/>
      <c r="I31" s="15"/>
      <c r="J31" s="15"/>
      <c r="K31" s="15"/>
      <c r="L31" s="15"/>
      <c r="M31" s="15"/>
      <c r="N31" s="15"/>
      <c r="O31" s="15"/>
      <c r="P31" s="15"/>
      <c r="Q31" s="15"/>
      <c r="R31" s="15"/>
      <c r="S31" s="15"/>
      <c r="T31" s="15"/>
      <c r="U31" s="15"/>
      <c r="V31" s="15"/>
      <c r="W31" s="15"/>
      <c r="X31" s="15"/>
      <c r="Y31" s="15"/>
    </row>
    <row r="32" spans="1:25" ht="15.9" customHeight="1">
      <c r="A32" s="255">
        <f t="shared" si="2"/>
        <v>18.500000000000007</v>
      </c>
      <c r="B32" s="24" t="s">
        <v>355</v>
      </c>
      <c r="C32" s="50"/>
      <c r="D32" s="343"/>
      <c r="E32" s="343"/>
      <c r="F32" s="15"/>
      <c r="G32" s="15"/>
      <c r="H32" s="15"/>
      <c r="I32" s="15"/>
      <c r="J32" s="15"/>
      <c r="K32" s="15"/>
      <c r="L32" s="15"/>
      <c r="M32" s="15"/>
      <c r="N32" s="15"/>
      <c r="O32" s="15"/>
      <c r="P32" s="15"/>
      <c r="Q32" s="15"/>
      <c r="R32" s="15"/>
      <c r="S32" s="15"/>
      <c r="T32" s="15"/>
      <c r="U32" s="15"/>
      <c r="V32" s="15"/>
      <c r="W32" s="15"/>
      <c r="X32" s="15"/>
      <c r="Y32" s="15"/>
    </row>
    <row r="33" spans="1:25" ht="15.9" customHeight="1">
      <c r="A33" s="249">
        <f>A27+1</f>
        <v>19</v>
      </c>
      <c r="B33" s="250" t="s">
        <v>178</v>
      </c>
      <c r="C33" s="254"/>
      <c r="D33" s="348"/>
      <c r="E33" s="348"/>
      <c r="F33" s="15"/>
      <c r="G33" s="15"/>
      <c r="H33" s="15"/>
      <c r="I33" s="15"/>
      <c r="J33" s="15"/>
      <c r="K33" s="15"/>
      <c r="L33" s="15"/>
      <c r="M33" s="15"/>
      <c r="N33" s="15"/>
      <c r="O33" s="15"/>
      <c r="P33" s="15"/>
      <c r="Q33" s="15"/>
      <c r="R33" s="15"/>
      <c r="S33" s="15"/>
      <c r="T33" s="15"/>
      <c r="U33" s="15"/>
      <c r="V33" s="15"/>
      <c r="W33" s="15"/>
      <c r="X33" s="15"/>
      <c r="Y33" s="15"/>
    </row>
    <row r="34" spans="1:25" ht="15.9" customHeight="1">
      <c r="A34" s="245">
        <f>A33+0.1</f>
        <v>19.100000000000001</v>
      </c>
      <c r="B34" s="24" t="s">
        <v>55</v>
      </c>
      <c r="C34" s="246"/>
      <c r="D34" s="349"/>
      <c r="E34" s="349"/>
      <c r="F34" s="15"/>
      <c r="G34" s="15"/>
      <c r="H34" s="15"/>
      <c r="I34" s="15"/>
      <c r="J34" s="15"/>
      <c r="K34" s="15"/>
      <c r="L34" s="15"/>
      <c r="M34" s="15"/>
      <c r="N34" s="15"/>
      <c r="O34" s="15"/>
      <c r="P34" s="15"/>
      <c r="Q34" s="15"/>
      <c r="R34" s="15"/>
      <c r="S34" s="15"/>
      <c r="T34" s="15"/>
      <c r="U34" s="15"/>
      <c r="V34" s="15"/>
      <c r="W34" s="15"/>
      <c r="X34" s="15"/>
      <c r="Y34" s="15"/>
    </row>
    <row r="35" spans="1:25" ht="15.9" customHeight="1">
      <c r="A35" s="245">
        <f t="shared" ref="A35:A38" si="3">A34+0.1</f>
        <v>19.200000000000003</v>
      </c>
      <c r="B35" s="24" t="s">
        <v>356</v>
      </c>
      <c r="C35" s="247"/>
      <c r="D35" s="346"/>
      <c r="E35" s="346"/>
      <c r="F35" s="15"/>
      <c r="G35" s="15"/>
      <c r="H35" s="15"/>
      <c r="I35" s="15"/>
      <c r="J35" s="15"/>
      <c r="K35" s="15"/>
      <c r="L35" s="15"/>
      <c r="M35" s="15"/>
      <c r="N35" s="15"/>
      <c r="O35" s="15"/>
      <c r="P35" s="15"/>
      <c r="Q35" s="15"/>
      <c r="R35" s="15"/>
      <c r="S35" s="15"/>
      <c r="T35" s="15"/>
      <c r="U35" s="15"/>
      <c r="V35" s="15"/>
      <c r="W35" s="15"/>
      <c r="X35" s="15"/>
      <c r="Y35" s="15"/>
    </row>
    <row r="36" spans="1:25" ht="15.9" customHeight="1">
      <c r="A36" s="245">
        <f t="shared" si="3"/>
        <v>19.300000000000004</v>
      </c>
      <c r="B36" s="24" t="s">
        <v>357</v>
      </c>
      <c r="C36" s="44"/>
      <c r="D36" s="347">
        <f>IFERROR(D35/D19,0)</f>
        <v>0</v>
      </c>
      <c r="E36" s="347">
        <f>IFERROR(E35/E19,0)</f>
        <v>0</v>
      </c>
      <c r="F36" s="15"/>
      <c r="G36" s="15"/>
      <c r="H36" s="15"/>
      <c r="I36" s="15"/>
      <c r="J36" s="15"/>
      <c r="K36" s="15"/>
      <c r="L36" s="15"/>
      <c r="M36" s="15"/>
      <c r="N36" s="15"/>
      <c r="O36" s="15"/>
      <c r="P36" s="15"/>
      <c r="Q36" s="15"/>
      <c r="R36" s="15"/>
      <c r="S36" s="15"/>
      <c r="T36" s="15"/>
      <c r="U36" s="15"/>
      <c r="V36" s="15"/>
      <c r="W36" s="15"/>
      <c r="X36" s="15"/>
      <c r="Y36" s="15"/>
    </row>
    <row r="37" spans="1:25" ht="15.9" customHeight="1">
      <c r="A37" s="245">
        <f t="shared" si="3"/>
        <v>19.400000000000006</v>
      </c>
      <c r="B37" s="24" t="s">
        <v>358</v>
      </c>
      <c r="C37" s="50"/>
      <c r="D37" s="50"/>
      <c r="E37" s="50"/>
      <c r="F37" s="15"/>
      <c r="G37" s="15"/>
      <c r="H37" s="15"/>
      <c r="I37" s="15"/>
      <c r="J37" s="15"/>
      <c r="K37" s="15"/>
      <c r="L37" s="15"/>
      <c r="M37" s="15"/>
      <c r="N37" s="15"/>
      <c r="O37" s="15"/>
      <c r="P37" s="15"/>
      <c r="Q37" s="15"/>
      <c r="R37" s="15"/>
      <c r="S37" s="15"/>
      <c r="T37" s="15"/>
      <c r="U37" s="15"/>
      <c r="V37" s="15"/>
      <c r="W37" s="15"/>
      <c r="X37" s="15"/>
      <c r="Y37" s="15"/>
    </row>
    <row r="38" spans="1:25" ht="15.9" customHeight="1">
      <c r="A38" s="245">
        <f t="shared" si="3"/>
        <v>19.500000000000007</v>
      </c>
      <c r="B38" s="24" t="s">
        <v>359</v>
      </c>
      <c r="C38" s="50"/>
      <c r="D38" s="50"/>
      <c r="E38" s="50"/>
      <c r="F38" s="15"/>
      <c r="G38" s="15"/>
      <c r="H38" s="15"/>
      <c r="I38" s="15"/>
      <c r="J38" s="15"/>
      <c r="K38" s="15"/>
      <c r="L38" s="15"/>
      <c r="M38" s="15"/>
      <c r="N38" s="15"/>
      <c r="O38" s="15"/>
      <c r="P38" s="15"/>
      <c r="Q38" s="15"/>
      <c r="R38" s="15"/>
      <c r="S38" s="15"/>
      <c r="T38" s="15"/>
      <c r="U38" s="15"/>
      <c r="V38" s="15"/>
      <c r="W38" s="15"/>
      <c r="X38" s="15"/>
      <c r="Y38" s="15"/>
    </row>
    <row r="39" spans="1:25" s="29" customFormat="1" ht="15.9" customHeight="1">
      <c r="A39" s="20" t="s">
        <v>27</v>
      </c>
      <c r="B39" s="21" t="s">
        <v>362</v>
      </c>
      <c r="C39" s="370"/>
      <c r="D39" s="368"/>
      <c r="E39" s="369"/>
      <c r="F39" s="28"/>
      <c r="G39" s="28"/>
      <c r="H39" s="28"/>
      <c r="I39" s="28"/>
      <c r="J39" s="28"/>
      <c r="K39" s="28"/>
      <c r="L39" s="28"/>
      <c r="M39" s="28"/>
      <c r="N39" s="28"/>
      <c r="O39" s="28"/>
      <c r="P39" s="28"/>
      <c r="Q39" s="28"/>
      <c r="R39" s="28"/>
      <c r="S39" s="28"/>
      <c r="T39" s="28"/>
      <c r="U39" s="28"/>
      <c r="V39" s="28"/>
      <c r="W39" s="28"/>
      <c r="X39" s="28"/>
      <c r="Y39" s="28"/>
    </row>
    <row r="40" spans="1:25" ht="15.9" customHeight="1">
      <c r="A40" s="245">
        <f>A33+1</f>
        <v>20</v>
      </c>
      <c r="B40" s="16" t="s">
        <v>326</v>
      </c>
      <c r="C40" s="51"/>
      <c r="D40" s="51"/>
      <c r="E40" s="51"/>
      <c r="F40" s="15"/>
      <c r="G40" s="15"/>
      <c r="H40" s="15"/>
      <c r="I40" s="15"/>
      <c r="J40" s="15"/>
      <c r="K40" s="15"/>
      <c r="L40" s="15"/>
      <c r="M40" s="15"/>
      <c r="N40" s="15"/>
      <c r="O40" s="15"/>
      <c r="P40" s="15"/>
      <c r="Q40" s="15"/>
      <c r="R40" s="15"/>
      <c r="S40" s="15"/>
      <c r="T40" s="15"/>
      <c r="U40" s="15"/>
      <c r="V40" s="15"/>
      <c r="W40" s="15"/>
      <c r="X40" s="15"/>
      <c r="Y40" s="15"/>
    </row>
    <row r="41" spans="1:25" ht="15.9" customHeight="1">
      <c r="A41" s="245">
        <f>A40+1</f>
        <v>21</v>
      </c>
      <c r="B41" s="16" t="s">
        <v>363</v>
      </c>
      <c r="C41" s="51"/>
      <c r="D41" s="51"/>
      <c r="E41" s="51"/>
      <c r="F41" s="15"/>
      <c r="G41" s="15"/>
      <c r="H41" s="15"/>
      <c r="I41" s="15"/>
      <c r="J41" s="15"/>
      <c r="K41" s="15"/>
      <c r="L41" s="15"/>
      <c r="M41" s="15"/>
      <c r="N41" s="15"/>
      <c r="O41" s="15"/>
      <c r="P41" s="15"/>
      <c r="Q41" s="15"/>
      <c r="R41" s="15"/>
      <c r="S41" s="15"/>
      <c r="T41" s="15"/>
      <c r="U41" s="15"/>
      <c r="V41" s="15"/>
      <c r="W41" s="15"/>
      <c r="X41" s="15"/>
      <c r="Y41" s="15"/>
    </row>
    <row r="42" spans="1:25" ht="15.9" customHeight="1">
      <c r="A42" s="245">
        <f t="shared" ref="A42:A44" si="4">A41+1</f>
        <v>22</v>
      </c>
      <c r="B42" s="16" t="s">
        <v>67</v>
      </c>
      <c r="C42" s="51"/>
      <c r="D42" s="51"/>
      <c r="E42" s="51"/>
      <c r="F42" s="15"/>
      <c r="G42" s="15"/>
      <c r="H42" s="15"/>
      <c r="I42" s="15"/>
      <c r="J42" s="15"/>
      <c r="K42" s="15"/>
      <c r="L42" s="15"/>
      <c r="M42" s="15"/>
      <c r="N42" s="15"/>
      <c r="O42" s="15"/>
      <c r="P42" s="15"/>
      <c r="Q42" s="15"/>
      <c r="R42" s="15"/>
      <c r="S42" s="15"/>
      <c r="T42" s="15"/>
      <c r="U42" s="15"/>
      <c r="V42" s="15"/>
      <c r="W42" s="15"/>
      <c r="X42" s="15"/>
      <c r="Y42" s="15"/>
    </row>
    <row r="43" spans="1:25" ht="15.9" customHeight="1">
      <c r="A43" s="245">
        <f t="shared" si="4"/>
        <v>23</v>
      </c>
      <c r="B43" s="65" t="s">
        <v>68</v>
      </c>
      <c r="C43" s="51"/>
      <c r="D43" s="51"/>
      <c r="E43" s="51"/>
      <c r="F43" s="15"/>
      <c r="G43" s="15"/>
      <c r="H43" s="15"/>
      <c r="I43" s="15"/>
      <c r="J43" s="15"/>
      <c r="K43" s="15"/>
      <c r="L43" s="15"/>
      <c r="M43" s="15"/>
      <c r="N43" s="15"/>
      <c r="O43" s="15"/>
      <c r="P43" s="15"/>
      <c r="Q43" s="15"/>
      <c r="R43" s="15"/>
      <c r="S43" s="15"/>
      <c r="T43" s="15"/>
      <c r="U43" s="15"/>
      <c r="V43" s="15"/>
      <c r="W43" s="15"/>
      <c r="X43" s="15"/>
      <c r="Y43" s="15"/>
    </row>
    <row r="44" spans="1:25" ht="15.9" customHeight="1">
      <c r="A44" s="245">
        <f t="shared" si="4"/>
        <v>24</v>
      </c>
      <c r="B44" s="16" t="s">
        <v>364</v>
      </c>
      <c r="C44" s="51"/>
      <c r="D44" s="51"/>
      <c r="E44" s="51"/>
      <c r="F44" s="15"/>
      <c r="G44" s="15"/>
      <c r="H44" s="15"/>
      <c r="I44" s="15"/>
      <c r="J44" s="15"/>
      <c r="K44" s="15"/>
      <c r="L44" s="15"/>
      <c r="M44" s="15"/>
      <c r="N44" s="15"/>
      <c r="O44" s="15"/>
      <c r="P44" s="15"/>
      <c r="Q44" s="15"/>
      <c r="R44" s="15"/>
      <c r="S44" s="15"/>
      <c r="T44" s="15"/>
      <c r="U44" s="15"/>
      <c r="V44" s="15"/>
      <c r="W44" s="15"/>
      <c r="X44" s="15"/>
      <c r="Y44" s="15"/>
    </row>
    <row r="45" spans="1:25" s="29" customFormat="1" ht="15.9" customHeight="1">
      <c r="A45" s="20" t="s">
        <v>27</v>
      </c>
      <c r="B45" s="21" t="s">
        <v>365</v>
      </c>
      <c r="C45" s="22"/>
      <c r="D45" s="22"/>
      <c r="E45" s="22"/>
      <c r="F45" s="28"/>
      <c r="G45" s="28"/>
      <c r="H45" s="28"/>
      <c r="I45" s="28"/>
      <c r="J45" s="28"/>
      <c r="K45" s="28"/>
      <c r="L45" s="28"/>
      <c r="M45" s="28"/>
      <c r="N45" s="28"/>
      <c r="O45" s="28"/>
      <c r="P45" s="28"/>
      <c r="Q45" s="28"/>
      <c r="R45" s="28"/>
      <c r="S45" s="28"/>
      <c r="T45" s="28"/>
      <c r="U45" s="28"/>
      <c r="V45" s="28"/>
      <c r="W45" s="28"/>
      <c r="X45" s="28"/>
      <c r="Y45" s="28"/>
    </row>
    <row r="46" spans="1:25" ht="15.9" customHeight="1">
      <c r="A46" s="245">
        <f>COUNTA($B$3:B46)-2</f>
        <v>40</v>
      </c>
      <c r="B46" s="16" t="s">
        <v>28</v>
      </c>
      <c r="C46" s="51"/>
      <c r="D46" s="51"/>
      <c r="E46" s="51"/>
      <c r="F46" s="15"/>
      <c r="G46" s="15"/>
      <c r="H46" s="15"/>
      <c r="I46" s="15"/>
      <c r="J46" s="15"/>
      <c r="K46" s="15"/>
      <c r="L46" s="15"/>
      <c r="M46" s="15"/>
      <c r="N46" s="15"/>
      <c r="O46" s="15"/>
      <c r="P46" s="15"/>
      <c r="Q46" s="15"/>
      <c r="R46" s="15"/>
      <c r="S46" s="15"/>
      <c r="T46" s="15"/>
      <c r="U46" s="15"/>
      <c r="V46" s="15"/>
      <c r="W46" s="15"/>
      <c r="X46" s="15"/>
      <c r="Y46" s="15"/>
    </row>
    <row r="47" spans="1:25" ht="15.9" customHeight="1">
      <c r="A47" s="245">
        <f>COUNTA($B$3:B47)-2</f>
        <v>41</v>
      </c>
      <c r="B47" s="16" t="s">
        <v>366</v>
      </c>
      <c r="C47" s="51"/>
      <c r="D47" s="51"/>
      <c r="E47" s="51"/>
      <c r="F47" s="15"/>
      <c r="G47" s="15"/>
      <c r="H47" s="15"/>
      <c r="I47" s="15"/>
      <c r="J47" s="15"/>
      <c r="K47" s="15"/>
      <c r="L47" s="15"/>
      <c r="M47" s="15"/>
      <c r="N47" s="15"/>
      <c r="O47" s="15"/>
      <c r="P47" s="15"/>
      <c r="Q47" s="15"/>
      <c r="R47" s="15"/>
      <c r="S47" s="15"/>
      <c r="T47" s="15"/>
      <c r="U47" s="15"/>
      <c r="V47" s="15"/>
      <c r="W47" s="15"/>
      <c r="X47" s="15"/>
      <c r="Y47" s="15"/>
    </row>
    <row r="48" spans="1:25" ht="15.9" customHeight="1">
      <c r="A48" s="245">
        <f>COUNTA($B$3:B48)-2</f>
        <v>42</v>
      </c>
      <c r="B48" s="16" t="s">
        <v>368</v>
      </c>
      <c r="C48" s="51"/>
      <c r="D48" s="51"/>
      <c r="E48" s="51"/>
      <c r="F48" s="15"/>
      <c r="G48" s="15"/>
      <c r="H48" s="15"/>
      <c r="I48" s="15"/>
      <c r="J48" s="15"/>
      <c r="K48" s="15"/>
      <c r="L48" s="15"/>
      <c r="M48" s="15"/>
      <c r="N48" s="15"/>
      <c r="O48" s="15"/>
      <c r="P48" s="15"/>
      <c r="Q48" s="15"/>
      <c r="R48" s="15"/>
      <c r="S48" s="15"/>
      <c r="T48" s="15"/>
      <c r="U48" s="15"/>
      <c r="V48" s="15"/>
      <c r="W48" s="15"/>
      <c r="X48" s="15"/>
      <c r="Y48" s="15"/>
    </row>
    <row r="49" spans="1:25" ht="15.9" customHeight="1">
      <c r="A49" s="245">
        <f>COUNTA($B$3:B49)-2</f>
        <v>43</v>
      </c>
      <c r="B49" s="16" t="s">
        <v>367</v>
      </c>
      <c r="C49" s="54"/>
      <c r="D49" s="54"/>
      <c r="E49" s="54"/>
      <c r="F49" s="15"/>
      <c r="G49" s="15"/>
      <c r="H49" s="15"/>
      <c r="I49" s="15"/>
      <c r="J49" s="15"/>
      <c r="K49" s="15"/>
      <c r="L49" s="15"/>
      <c r="M49" s="15"/>
      <c r="N49" s="15"/>
      <c r="O49" s="15"/>
      <c r="P49" s="15"/>
      <c r="Q49" s="15"/>
      <c r="R49" s="15"/>
      <c r="S49" s="15"/>
      <c r="T49" s="15"/>
      <c r="U49" s="15"/>
      <c r="V49" s="15"/>
      <c r="W49" s="15"/>
      <c r="X49" s="15"/>
      <c r="Y49" s="15"/>
    </row>
    <row r="50" spans="1:25" ht="15.9" customHeight="1">
      <c r="A50" s="64" t="s">
        <v>56</v>
      </c>
      <c r="B50" s="52"/>
      <c r="C50" s="55"/>
      <c r="D50" s="55"/>
      <c r="E50" s="55"/>
      <c r="F50" s="15"/>
      <c r="G50" s="15"/>
      <c r="H50" s="15"/>
      <c r="I50" s="15"/>
      <c r="J50" s="15"/>
      <c r="K50" s="15"/>
      <c r="L50" s="15"/>
      <c r="M50" s="15"/>
      <c r="N50" s="15"/>
      <c r="O50" s="15"/>
      <c r="P50" s="15"/>
      <c r="Q50" s="15"/>
      <c r="R50" s="15"/>
      <c r="S50" s="15"/>
      <c r="T50" s="15"/>
      <c r="U50" s="15"/>
      <c r="V50" s="15"/>
      <c r="W50" s="15"/>
      <c r="X50" s="15"/>
      <c r="Y50" s="15"/>
    </row>
    <row r="51" spans="1:25" ht="15.9" customHeight="1">
      <c r="A51" s="245">
        <f>COUNTA($B$3:B51)-2</f>
        <v>44</v>
      </c>
      <c r="B51" s="42" t="s">
        <v>57</v>
      </c>
      <c r="C51" s="53"/>
      <c r="D51" s="53"/>
      <c r="E51" s="53"/>
      <c r="F51" s="15"/>
      <c r="G51" s="15"/>
      <c r="H51" s="15"/>
      <c r="I51" s="15"/>
      <c r="J51" s="15"/>
      <c r="K51" s="15"/>
      <c r="L51" s="15"/>
      <c r="M51" s="15"/>
      <c r="N51" s="15"/>
      <c r="O51" s="15"/>
      <c r="P51" s="15"/>
      <c r="Q51" s="15"/>
      <c r="R51" s="15"/>
      <c r="S51" s="15"/>
      <c r="T51" s="15"/>
      <c r="U51" s="15"/>
      <c r="V51" s="15"/>
      <c r="W51" s="15"/>
      <c r="X51" s="15"/>
      <c r="Y51" s="15"/>
    </row>
    <row r="52" spans="1:25" ht="15.9" customHeight="1">
      <c r="A52" s="245">
        <f>COUNTA($B$3:B52)-2</f>
        <v>45</v>
      </c>
      <c r="B52" s="42" t="s">
        <v>58</v>
      </c>
      <c r="C52" s="53"/>
      <c r="D52" s="53"/>
      <c r="E52" s="53"/>
      <c r="F52" s="15"/>
      <c r="G52" s="15"/>
      <c r="H52" s="15"/>
      <c r="I52" s="15"/>
      <c r="J52" s="15"/>
      <c r="K52" s="15"/>
      <c r="L52" s="15"/>
      <c r="M52" s="15"/>
      <c r="N52" s="15"/>
      <c r="O52" s="15"/>
      <c r="P52" s="15"/>
      <c r="Q52" s="15"/>
      <c r="R52" s="15"/>
      <c r="S52" s="15"/>
      <c r="T52" s="15"/>
      <c r="U52" s="15"/>
      <c r="V52" s="15"/>
      <c r="W52" s="15"/>
      <c r="X52" s="15"/>
      <c r="Y52" s="15"/>
    </row>
    <row r="53" spans="1:25" ht="15.9" customHeight="1">
      <c r="A53" s="245">
        <f>COUNTA($B$3:B53)-2</f>
        <v>46</v>
      </c>
      <c r="B53" s="42" t="s">
        <v>59</v>
      </c>
      <c r="C53" s="53"/>
      <c r="D53" s="53"/>
      <c r="E53" s="53"/>
      <c r="F53" s="15"/>
      <c r="G53" s="15"/>
      <c r="H53" s="15"/>
      <c r="I53" s="15"/>
      <c r="J53" s="15"/>
      <c r="K53" s="15"/>
      <c r="L53" s="15"/>
      <c r="M53" s="15"/>
      <c r="N53" s="15"/>
      <c r="O53" s="15"/>
      <c r="P53" s="15"/>
      <c r="Q53" s="15"/>
      <c r="R53" s="15"/>
      <c r="S53" s="15"/>
      <c r="T53" s="15"/>
      <c r="U53" s="15"/>
      <c r="V53" s="15"/>
      <c r="W53" s="15"/>
      <c r="X53" s="15"/>
      <c r="Y53" s="15"/>
    </row>
    <row r="54" spans="1:25" ht="15.9" customHeight="1">
      <c r="A54" s="245">
        <f>COUNTA($B$3:B54)-2</f>
        <v>47</v>
      </c>
      <c r="B54" s="57" t="s">
        <v>60</v>
      </c>
      <c r="C54" s="53"/>
      <c r="D54" s="53"/>
      <c r="E54" s="53"/>
      <c r="F54" s="15"/>
      <c r="G54" s="15"/>
      <c r="H54" s="15"/>
      <c r="I54" s="15"/>
      <c r="J54" s="15"/>
      <c r="K54" s="15"/>
      <c r="L54" s="15"/>
      <c r="M54" s="15"/>
      <c r="N54" s="15"/>
      <c r="O54" s="15"/>
      <c r="P54" s="15"/>
      <c r="Q54" s="15"/>
      <c r="R54" s="15"/>
      <c r="S54" s="15"/>
      <c r="T54" s="15"/>
      <c r="U54" s="15"/>
      <c r="V54" s="15"/>
      <c r="W54" s="15"/>
      <c r="X54" s="15"/>
      <c r="Y54" s="15"/>
    </row>
    <row r="55" spans="1:25" ht="15.9" customHeight="1">
      <c r="A55" s="245">
        <f>COUNTA($B$3:B55)-2</f>
        <v>48</v>
      </c>
      <c r="B55" s="59" t="s">
        <v>61</v>
      </c>
      <c r="C55" s="56">
        <f t="shared" ref="C55:E55" si="5">C57+C56</f>
        <v>0</v>
      </c>
      <c r="D55" s="56">
        <f t="shared" si="5"/>
        <v>0</v>
      </c>
      <c r="E55" s="56">
        <f t="shared" si="5"/>
        <v>0</v>
      </c>
      <c r="F55" s="15"/>
      <c r="G55" s="15"/>
      <c r="H55" s="15"/>
      <c r="I55" s="15"/>
      <c r="J55" s="15"/>
      <c r="K55" s="15"/>
      <c r="L55" s="15"/>
      <c r="M55" s="15"/>
      <c r="N55" s="15"/>
      <c r="O55" s="15"/>
      <c r="P55" s="15"/>
      <c r="Q55" s="15"/>
      <c r="R55" s="15"/>
      <c r="S55" s="15"/>
      <c r="T55" s="15"/>
      <c r="U55" s="15"/>
      <c r="V55" s="15"/>
      <c r="W55" s="15"/>
      <c r="X55" s="15"/>
      <c r="Y55" s="15"/>
    </row>
    <row r="56" spans="1:25" ht="15.9" customHeight="1">
      <c r="A56" s="245">
        <f>COUNTA($B$3:B56)-2</f>
        <v>49</v>
      </c>
      <c r="B56" s="58" t="s">
        <v>62</v>
      </c>
      <c r="C56" s="53"/>
      <c r="D56" s="53"/>
      <c r="E56" s="53"/>
      <c r="F56" s="15"/>
      <c r="G56" s="15"/>
      <c r="H56" s="15"/>
      <c r="I56" s="15"/>
      <c r="J56" s="15"/>
      <c r="K56" s="15"/>
      <c r="L56" s="15"/>
      <c r="M56" s="15"/>
      <c r="N56" s="15"/>
      <c r="O56" s="15"/>
      <c r="P56" s="15"/>
      <c r="Q56" s="15"/>
      <c r="R56" s="15"/>
      <c r="S56" s="15"/>
      <c r="T56" s="15"/>
      <c r="U56" s="15"/>
      <c r="V56" s="15"/>
      <c r="W56" s="15"/>
      <c r="X56" s="15"/>
      <c r="Y56" s="15"/>
    </row>
    <row r="57" spans="1:25" ht="15.9" customHeight="1">
      <c r="A57" s="245">
        <f>COUNTA($B$3:B57)-2</f>
        <v>50</v>
      </c>
      <c r="B57" s="42" t="s">
        <v>63</v>
      </c>
      <c r="C57" s="53"/>
      <c r="D57" s="53"/>
      <c r="E57" s="53"/>
      <c r="F57" s="15"/>
      <c r="G57" s="15"/>
      <c r="H57" s="15"/>
      <c r="I57" s="15"/>
      <c r="J57" s="15"/>
      <c r="K57" s="15"/>
      <c r="L57" s="15"/>
      <c r="M57" s="15"/>
      <c r="N57" s="15"/>
      <c r="O57" s="15"/>
      <c r="P57" s="15"/>
      <c r="Q57" s="15"/>
      <c r="R57" s="15"/>
      <c r="S57" s="15"/>
      <c r="T57" s="15"/>
      <c r="U57" s="15"/>
      <c r="V57" s="15"/>
      <c r="W57" s="15"/>
      <c r="X57" s="15"/>
      <c r="Y57" s="15"/>
    </row>
    <row r="58" spans="1:25" ht="15.9" customHeight="1">
      <c r="A58" s="63" t="s">
        <v>65</v>
      </c>
      <c r="B58" s="60"/>
      <c r="C58" s="62"/>
      <c r="D58" s="62"/>
      <c r="E58" s="62"/>
      <c r="F58" s="15"/>
      <c r="G58" s="15"/>
      <c r="H58" s="15"/>
      <c r="I58" s="15"/>
      <c r="J58" s="15"/>
      <c r="K58" s="15"/>
      <c r="L58" s="15"/>
      <c r="M58" s="15"/>
      <c r="N58" s="15"/>
      <c r="O58" s="15"/>
      <c r="P58" s="15"/>
      <c r="Q58" s="15"/>
      <c r="R58" s="15"/>
      <c r="S58" s="15"/>
      <c r="T58" s="15"/>
      <c r="U58" s="15"/>
      <c r="V58" s="15"/>
      <c r="W58" s="15"/>
      <c r="X58" s="15"/>
      <c r="Y58" s="15"/>
    </row>
    <row r="59" spans="1:25" ht="15.9" customHeight="1">
      <c r="A59" s="245">
        <f>COUNTA($B$3:B59)-2</f>
        <v>51</v>
      </c>
      <c r="B59" s="25" t="s">
        <v>64</v>
      </c>
      <c r="C59" s="53"/>
      <c r="D59" s="53"/>
      <c r="E59" s="53"/>
      <c r="F59" s="15"/>
      <c r="G59" s="15"/>
      <c r="H59" s="15"/>
      <c r="I59" s="15"/>
      <c r="J59" s="15"/>
      <c r="K59" s="15"/>
      <c r="L59" s="15"/>
      <c r="M59" s="15"/>
      <c r="N59" s="15"/>
      <c r="O59" s="15"/>
      <c r="P59" s="15"/>
      <c r="Q59" s="15"/>
      <c r="R59" s="15"/>
      <c r="S59" s="15"/>
      <c r="T59" s="15"/>
      <c r="U59" s="15"/>
      <c r="V59" s="15"/>
      <c r="W59" s="15"/>
      <c r="X59" s="15"/>
      <c r="Y59" s="15"/>
    </row>
    <row r="60" spans="1:25" ht="15.9" customHeight="1">
      <c r="A60" s="245">
        <f>COUNTA($B$3:B60)-2</f>
        <v>52</v>
      </c>
      <c r="B60" s="25" t="s">
        <v>66</v>
      </c>
      <c r="C60" s="53"/>
      <c r="D60" s="53"/>
      <c r="E60" s="53"/>
      <c r="F60" s="15"/>
      <c r="G60" s="15"/>
      <c r="H60" s="15"/>
      <c r="I60" s="15"/>
      <c r="J60" s="15"/>
      <c r="K60" s="15"/>
      <c r="L60" s="15"/>
      <c r="M60" s="15"/>
      <c r="N60" s="15"/>
      <c r="O60" s="15"/>
      <c r="P60" s="15"/>
      <c r="Q60" s="15"/>
      <c r="R60" s="15"/>
      <c r="S60" s="15"/>
      <c r="T60" s="15"/>
      <c r="U60" s="15"/>
      <c r="V60" s="15"/>
      <c r="W60" s="15"/>
      <c r="X60" s="15"/>
      <c r="Y60" s="15"/>
    </row>
    <row r="61" spans="1:25" ht="15.9" customHeight="1">
      <c r="A61" s="63" t="s">
        <v>369</v>
      </c>
      <c r="B61" s="60"/>
      <c r="C61" s="62"/>
      <c r="D61" s="62"/>
      <c r="E61" s="62"/>
      <c r="F61" s="15"/>
      <c r="G61" s="15"/>
      <c r="H61" s="15"/>
      <c r="I61" s="15"/>
      <c r="J61" s="15"/>
      <c r="K61" s="15"/>
      <c r="L61" s="15"/>
      <c r="M61" s="15"/>
      <c r="N61" s="15"/>
      <c r="O61" s="15"/>
      <c r="P61" s="15"/>
      <c r="Q61" s="15"/>
      <c r="R61" s="15"/>
      <c r="S61" s="15"/>
      <c r="T61" s="15"/>
      <c r="U61" s="15"/>
      <c r="V61" s="15"/>
      <c r="W61" s="15"/>
      <c r="X61" s="15"/>
      <c r="Y61" s="15"/>
    </row>
    <row r="62" spans="1:25" ht="15.9" customHeight="1">
      <c r="A62" s="245">
        <f>COUNTA($B$3:B62)-2</f>
        <v>53</v>
      </c>
      <c r="B62" s="25" t="s">
        <v>64</v>
      </c>
      <c r="C62" s="53"/>
      <c r="D62" s="53"/>
      <c r="E62" s="53"/>
      <c r="F62" s="15"/>
      <c r="G62" s="15"/>
      <c r="H62" s="15"/>
      <c r="I62" s="15"/>
      <c r="J62" s="15"/>
      <c r="K62" s="15"/>
      <c r="L62" s="15"/>
      <c r="M62" s="15"/>
      <c r="N62" s="15"/>
      <c r="O62" s="15"/>
      <c r="P62" s="15"/>
      <c r="Q62" s="15"/>
      <c r="R62" s="15"/>
      <c r="S62" s="15"/>
      <c r="T62" s="15"/>
      <c r="U62" s="15"/>
      <c r="V62" s="15"/>
      <c r="W62" s="15"/>
      <c r="X62" s="15"/>
      <c r="Y62" s="15"/>
    </row>
    <row r="63" spans="1:25" ht="15.9" customHeight="1">
      <c r="A63" s="245">
        <f>COUNTA($B$3:B63)-2</f>
        <v>54</v>
      </c>
      <c r="B63" s="25" t="s">
        <v>66</v>
      </c>
      <c r="C63" s="53"/>
      <c r="D63" s="53"/>
      <c r="E63" s="53"/>
      <c r="F63" s="15"/>
      <c r="G63" s="15"/>
      <c r="H63" s="15"/>
      <c r="I63" s="15"/>
      <c r="J63" s="15"/>
      <c r="K63" s="15"/>
      <c r="L63" s="15"/>
      <c r="M63" s="15"/>
      <c r="N63" s="15"/>
      <c r="O63" s="15"/>
      <c r="P63" s="15"/>
      <c r="Q63" s="15"/>
      <c r="R63" s="15"/>
      <c r="S63" s="15"/>
      <c r="T63" s="15"/>
      <c r="U63" s="15"/>
      <c r="V63" s="15"/>
      <c r="W63" s="15"/>
      <c r="X63" s="15"/>
      <c r="Y63" s="15"/>
    </row>
    <row r="64" spans="1:25" ht="8.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9" customHeight="1">
      <c r="A65" s="34" t="s">
        <v>29</v>
      </c>
      <c r="B65" s="35"/>
      <c r="C65" s="45"/>
      <c r="D65" s="45"/>
      <c r="E65" s="45"/>
      <c r="F65" s="15"/>
      <c r="G65" s="15"/>
      <c r="H65" s="15"/>
      <c r="I65" s="15"/>
      <c r="J65" s="15"/>
      <c r="K65" s="15"/>
      <c r="L65" s="15"/>
      <c r="M65" s="15"/>
      <c r="N65" s="15"/>
      <c r="O65" s="15"/>
      <c r="P65" s="15"/>
      <c r="Q65" s="15"/>
      <c r="R65" s="15"/>
      <c r="S65" s="15"/>
      <c r="T65" s="15"/>
      <c r="U65" s="15"/>
      <c r="V65" s="15"/>
      <c r="W65" s="15"/>
      <c r="X65" s="15"/>
      <c r="Y65" s="15"/>
    </row>
    <row r="66" spans="1:25" ht="77.5">
      <c r="A66" s="258">
        <f>A60+1</f>
        <v>53</v>
      </c>
      <c r="B66" s="257" t="s">
        <v>446</v>
      </c>
      <c r="C66" s="25"/>
      <c r="D66" s="36"/>
      <c r="E66" s="36"/>
      <c r="F66" s="15"/>
      <c r="G66" s="15"/>
      <c r="H66" s="15"/>
      <c r="I66" s="15"/>
      <c r="J66" s="15"/>
      <c r="K66" s="15"/>
      <c r="L66" s="15"/>
      <c r="M66" s="15"/>
      <c r="N66" s="15"/>
      <c r="O66" s="15"/>
      <c r="P66" s="15"/>
      <c r="Q66" s="15"/>
      <c r="R66" s="15"/>
      <c r="S66" s="15"/>
      <c r="T66" s="15"/>
      <c r="U66" s="15"/>
      <c r="V66" s="15"/>
      <c r="W66" s="15"/>
      <c r="X66" s="15"/>
      <c r="Y66" s="15"/>
    </row>
    <row r="67" spans="1:25" ht="15.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5.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5.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5.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5.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5.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5.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5.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5.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5.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5.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5.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5.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5.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5.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5.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5.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5.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5.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5.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5.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5.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5.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5.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5.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5.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5.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5.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5.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5.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5.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5.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5.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5.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5.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5.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5.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5.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5.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5.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5.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5.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5.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5.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5.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5.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5.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5.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5.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5.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5.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5.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5.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5.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5.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5.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5.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5.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5.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5.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5.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5.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5.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5.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5.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5.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5.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5.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5.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5.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5.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5.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5.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5.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5.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5.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5.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5.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5.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5.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5.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5.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5.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5.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5.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5.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5.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5.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5.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5.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5.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5.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5.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5.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5.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5.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5.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5.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5.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5.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5.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5.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5.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5.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5.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5.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5.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5.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5.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5.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5.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5.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5.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5.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5.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5.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5.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5.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5.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5.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5.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5.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5.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5.9"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5.9"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5.9"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5.9"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5.9" customHeight="1">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5.9" customHeight="1">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5.9" customHeight="1">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5.9" customHeight="1">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5.9" customHeight="1">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5.9" customHeight="1">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5.9" customHeight="1">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spans="1:25" ht="15.9" customHeight="1">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spans="1:25" ht="15.9" customHeight="1">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spans="1:25" ht="15.9" customHeight="1">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spans="1:25" ht="15.9" customHeight="1">
      <c r="A1013" s="15"/>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spans="1:25" ht="15.9" customHeight="1">
      <c r="A1014" s="15"/>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spans="1:25" ht="15.9" customHeight="1">
      <c r="A1015" s="15"/>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sheetData>
  <mergeCells count="3">
    <mergeCell ref="A1:E1"/>
    <mergeCell ref="A2:E2"/>
    <mergeCell ref="C39:E39"/>
  </mergeCells>
  <conditionalFormatting sqref="C4:E66">
    <cfRule type="notContainsBlanks" dxfId="12" priority="1">
      <formula>LEN(TRIM(C4))&gt;0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E59A-3628-40A3-8A62-9B7E30F27805}">
  <sheetPr>
    <tabColor theme="8" tint="-0.499984740745262"/>
  </sheetPr>
  <dimension ref="A1:G38"/>
  <sheetViews>
    <sheetView showGridLines="0" workbookViewId="0">
      <selection activeCell="B1" sqref="B1:F1"/>
    </sheetView>
  </sheetViews>
  <sheetFormatPr defaultRowHeight="14.5"/>
  <cols>
    <col min="1" max="1" width="5" bestFit="1" customWidth="1"/>
    <col min="2" max="2" width="63.453125" bestFit="1" customWidth="1"/>
    <col min="3" max="3" width="19.36328125" bestFit="1" customWidth="1"/>
    <col min="4" max="4" width="25" bestFit="1" customWidth="1"/>
    <col min="5" max="5" width="27.6328125" bestFit="1" customWidth="1"/>
    <col min="6" max="6" width="19.36328125" bestFit="1" customWidth="1"/>
    <col min="7" max="7" width="13.1796875" bestFit="1" customWidth="1"/>
  </cols>
  <sheetData>
    <row r="1" spans="1:7" ht="15" thickBot="1">
      <c r="A1" s="268">
        <f>Quantitative!A66+1</f>
        <v>54</v>
      </c>
      <c r="B1" s="374" t="s">
        <v>179</v>
      </c>
      <c r="C1" s="374"/>
      <c r="D1" s="374"/>
      <c r="E1" s="374"/>
      <c r="F1" s="375"/>
      <c r="G1" s="68"/>
    </row>
    <row r="2" spans="1:7" ht="15" thickBot="1">
      <c r="A2" s="23"/>
      <c r="B2" s="196"/>
      <c r="C2" s="267" t="s">
        <v>180</v>
      </c>
      <c r="D2" s="267" t="s">
        <v>181</v>
      </c>
      <c r="E2" s="267" t="s">
        <v>182</v>
      </c>
      <c r="F2" s="267" t="s">
        <v>183</v>
      </c>
      <c r="G2" s="197" t="s">
        <v>184</v>
      </c>
    </row>
    <row r="3" spans="1:7">
      <c r="A3" s="198" t="s">
        <v>185</v>
      </c>
      <c r="B3" s="199" t="s">
        <v>186</v>
      </c>
      <c r="C3" s="310">
        <f>SUM(C4:C6)</f>
        <v>0</v>
      </c>
      <c r="D3" s="310">
        <f>SUM(D4:D6)</f>
        <v>0</v>
      </c>
      <c r="E3" s="310">
        <f>SUM(E4:E6)</f>
        <v>0</v>
      </c>
      <c r="F3" s="310">
        <f>SUM(F4:F6)</f>
        <v>0</v>
      </c>
      <c r="G3" s="233"/>
    </row>
    <row r="4" spans="1:7">
      <c r="A4" s="200"/>
      <c r="B4" s="201" t="s">
        <v>187</v>
      </c>
      <c r="C4" s="211"/>
      <c r="D4" s="212"/>
      <c r="E4" s="212"/>
      <c r="F4" s="213"/>
      <c r="G4" s="213"/>
    </row>
    <row r="5" spans="1:7">
      <c r="A5" s="200"/>
      <c r="B5" s="202" t="s">
        <v>188</v>
      </c>
      <c r="C5" s="214"/>
      <c r="D5" s="215"/>
      <c r="E5" s="215"/>
      <c r="F5" s="216"/>
      <c r="G5" s="216"/>
    </row>
    <row r="6" spans="1:7">
      <c r="A6" s="200"/>
      <c r="B6" s="202" t="s">
        <v>189</v>
      </c>
      <c r="C6" s="214"/>
      <c r="D6" s="215"/>
      <c r="E6" s="215"/>
      <c r="F6" s="216"/>
      <c r="G6" s="216"/>
    </row>
    <row r="7" spans="1:7">
      <c r="A7" s="200"/>
      <c r="B7" s="202"/>
      <c r="C7" s="67"/>
      <c r="D7" s="67"/>
      <c r="E7" s="67"/>
      <c r="F7" s="67"/>
      <c r="G7" s="67"/>
    </row>
    <row r="8" spans="1:7">
      <c r="A8" s="200" t="s">
        <v>190</v>
      </c>
      <c r="B8" s="203" t="s">
        <v>191</v>
      </c>
      <c r="C8" s="310">
        <f>SUM(C9:C11)</f>
        <v>0</v>
      </c>
      <c r="D8" s="310">
        <f>SUM(D9:D11)</f>
        <v>0</v>
      </c>
      <c r="E8" s="310">
        <f>SUM(E9:E11)</f>
        <v>0</v>
      </c>
      <c r="F8" s="310">
        <f>SUM(F9:F11)</f>
        <v>0</v>
      </c>
      <c r="G8" s="216"/>
    </row>
    <row r="9" spans="1:7">
      <c r="A9" s="200"/>
      <c r="B9" s="202" t="s">
        <v>192</v>
      </c>
      <c r="C9" s="214"/>
      <c r="D9" s="215"/>
      <c r="E9" s="215"/>
      <c r="F9" s="216"/>
      <c r="G9" s="216"/>
    </row>
    <row r="10" spans="1:7">
      <c r="A10" s="200"/>
      <c r="B10" s="202" t="s">
        <v>193</v>
      </c>
      <c r="C10" s="214"/>
      <c r="D10" s="215"/>
      <c r="E10" s="215"/>
      <c r="F10" s="216"/>
      <c r="G10" s="216"/>
    </row>
    <row r="11" spans="1:7">
      <c r="A11" s="200"/>
      <c r="B11" s="202" t="s">
        <v>194</v>
      </c>
      <c r="C11" s="214"/>
      <c r="D11" s="215"/>
      <c r="E11" s="215"/>
      <c r="F11" s="216"/>
      <c r="G11" s="216"/>
    </row>
    <row r="12" spans="1:7">
      <c r="A12" s="200"/>
      <c r="B12" s="204"/>
      <c r="C12" s="67"/>
      <c r="D12" s="67"/>
      <c r="E12" s="67"/>
      <c r="F12" s="67"/>
      <c r="G12" s="67"/>
    </row>
    <row r="13" spans="1:7">
      <c r="A13" s="200" t="s">
        <v>195</v>
      </c>
      <c r="B13" s="203" t="s">
        <v>196</v>
      </c>
      <c r="C13" s="310">
        <f>SUM(C14:C16)</f>
        <v>0</v>
      </c>
      <c r="D13" s="310">
        <f>SUM(D14:D16)</f>
        <v>0</v>
      </c>
      <c r="E13" s="310">
        <f>SUM(E14:E16)</f>
        <v>0</v>
      </c>
      <c r="F13" s="310">
        <f>SUM(F14:F16)</f>
        <v>0</v>
      </c>
      <c r="G13" s="216"/>
    </row>
    <row r="14" spans="1:7">
      <c r="A14" s="200"/>
      <c r="B14" s="202" t="s">
        <v>197</v>
      </c>
      <c r="C14" s="214"/>
      <c r="D14" s="215"/>
      <c r="E14" s="215"/>
      <c r="F14" s="216"/>
      <c r="G14" s="216"/>
    </row>
    <row r="15" spans="1:7">
      <c r="A15" s="200"/>
      <c r="B15" s="202" t="s">
        <v>198</v>
      </c>
      <c r="C15" s="214"/>
      <c r="D15" s="215"/>
      <c r="E15" s="215"/>
      <c r="F15" s="216"/>
      <c r="G15" s="216"/>
    </row>
    <row r="16" spans="1:7">
      <c r="A16" s="200"/>
      <c r="B16" s="202" t="s">
        <v>39</v>
      </c>
      <c r="C16" s="214"/>
      <c r="D16" s="215"/>
      <c r="E16" s="215"/>
      <c r="F16" s="216"/>
      <c r="G16" s="216"/>
    </row>
    <row r="17" spans="1:7">
      <c r="A17" s="200"/>
      <c r="B17" s="204"/>
      <c r="C17" s="67"/>
      <c r="D17" s="67"/>
      <c r="E17" s="67"/>
      <c r="F17" s="67"/>
      <c r="G17" s="67"/>
    </row>
    <row r="18" spans="1:7">
      <c r="A18" s="200" t="s">
        <v>199</v>
      </c>
      <c r="B18" s="203" t="s">
        <v>200</v>
      </c>
      <c r="C18" s="310">
        <f>SUM(C19:C23)</f>
        <v>0</v>
      </c>
      <c r="D18" s="310">
        <f t="shared" ref="D18:F18" si="0">SUM(D19:D23)</f>
        <v>0</v>
      </c>
      <c r="E18" s="310">
        <f t="shared" si="0"/>
        <v>0</v>
      </c>
      <c r="F18" s="310">
        <f t="shared" si="0"/>
        <v>0</v>
      </c>
      <c r="G18" s="216"/>
    </row>
    <row r="19" spans="1:7">
      <c r="A19" s="200"/>
      <c r="B19" s="205" t="s">
        <v>201</v>
      </c>
      <c r="C19" s="215"/>
      <c r="D19" s="215"/>
      <c r="E19" s="215"/>
      <c r="F19" s="216"/>
      <c r="G19" s="216"/>
    </row>
    <row r="20" spans="1:7">
      <c r="A20" s="200"/>
      <c r="B20" s="205" t="s">
        <v>202</v>
      </c>
      <c r="C20" s="215"/>
      <c r="D20" s="215"/>
      <c r="E20" s="215"/>
      <c r="F20" s="216"/>
      <c r="G20" s="216"/>
    </row>
    <row r="21" spans="1:7">
      <c r="A21" s="200"/>
      <c r="B21" s="205" t="s">
        <v>203</v>
      </c>
      <c r="C21" s="215"/>
      <c r="D21" s="215"/>
      <c r="E21" s="215"/>
      <c r="F21" s="216"/>
      <c r="G21" s="216"/>
    </row>
    <row r="22" spans="1:7">
      <c r="A22" s="200"/>
      <c r="B22" s="205" t="s">
        <v>204</v>
      </c>
      <c r="C22" s="215"/>
      <c r="D22" s="215"/>
      <c r="E22" s="215"/>
      <c r="F22" s="216"/>
      <c r="G22" s="216"/>
    </row>
    <row r="23" spans="1:7">
      <c r="A23" s="200"/>
      <c r="B23" s="205" t="s">
        <v>205</v>
      </c>
      <c r="C23" s="216"/>
      <c r="D23" s="216"/>
      <c r="E23" s="216"/>
      <c r="F23" s="216"/>
      <c r="G23" s="216"/>
    </row>
    <row r="24" spans="1:7">
      <c r="A24" s="206"/>
      <c r="B24" s="207"/>
      <c r="C24" s="217"/>
      <c r="D24" s="217"/>
      <c r="E24" s="217"/>
      <c r="F24" s="217"/>
      <c r="G24" s="217"/>
    </row>
    <row r="25" spans="1:7" ht="15" thickBot="1"/>
    <row r="26" spans="1:7" ht="15" thickBot="1">
      <c r="A26" s="268">
        <f>A1+1</f>
        <v>55</v>
      </c>
      <c r="B26" s="371" t="s">
        <v>302</v>
      </c>
      <c r="C26" s="372"/>
      <c r="D26" s="372"/>
      <c r="E26" s="372"/>
      <c r="F26" s="373"/>
    </row>
    <row r="28" spans="1:7">
      <c r="A28" s="262">
        <f>A26+0.1</f>
        <v>55.1</v>
      </c>
      <c r="B28" s="205" t="s">
        <v>328</v>
      </c>
      <c r="C28" s="311"/>
      <c r="D28" s="23"/>
      <c r="E28" s="23"/>
      <c r="F28" s="23"/>
    </row>
    <row r="29" spans="1:7">
      <c r="A29" s="261"/>
      <c r="B29" s="256"/>
      <c r="C29" s="23"/>
      <c r="D29" s="23"/>
      <c r="E29" s="23"/>
      <c r="F29" s="23"/>
    </row>
    <row r="30" spans="1:7" ht="72" customHeight="1">
      <c r="A30" s="265">
        <f>A28+0.1</f>
        <v>55.2</v>
      </c>
      <c r="B30" s="303" t="s">
        <v>327</v>
      </c>
      <c r="C30" s="376"/>
      <c r="D30" s="376"/>
      <c r="E30" s="376"/>
      <c r="F30" s="376"/>
    </row>
    <row r="31" spans="1:7" ht="15" customHeight="1">
      <c r="A31" s="260"/>
      <c r="B31" s="259"/>
      <c r="C31" s="210"/>
      <c r="D31" s="210"/>
      <c r="E31" s="210"/>
      <c r="F31" s="210"/>
    </row>
    <row r="32" spans="1:7">
      <c r="A32" s="262">
        <f>A30+0.1</f>
        <v>55.300000000000004</v>
      </c>
      <c r="B32" s="263" t="s">
        <v>329</v>
      </c>
      <c r="C32" s="264" t="s">
        <v>303</v>
      </c>
      <c r="D32" s="264" t="s">
        <v>304</v>
      </c>
      <c r="E32" s="23"/>
      <c r="F32" s="23"/>
    </row>
    <row r="33" spans="1:5">
      <c r="A33" s="266" t="s">
        <v>306</v>
      </c>
      <c r="B33" s="205" t="s">
        <v>330</v>
      </c>
      <c r="C33" s="311"/>
      <c r="D33" s="311"/>
      <c r="E33" s="23"/>
    </row>
    <row r="34" spans="1:5">
      <c r="A34" s="266" t="s">
        <v>307</v>
      </c>
      <c r="B34" s="205" t="s">
        <v>331</v>
      </c>
      <c r="C34" s="311"/>
      <c r="D34" s="311"/>
      <c r="E34" s="23"/>
    </row>
    <row r="35" spans="1:5">
      <c r="A35" s="266" t="s">
        <v>308</v>
      </c>
      <c r="B35" s="205" t="s">
        <v>332</v>
      </c>
      <c r="C35" s="311"/>
      <c r="D35" s="311"/>
      <c r="E35" s="23"/>
    </row>
    <row r="36" spans="1:5">
      <c r="B36" s="256"/>
    </row>
    <row r="37" spans="1:5">
      <c r="A37" s="317" t="s">
        <v>305</v>
      </c>
      <c r="B37" s="318" t="s">
        <v>333</v>
      </c>
      <c r="C37" s="319"/>
    </row>
    <row r="38" spans="1:5">
      <c r="B38" s="256"/>
    </row>
  </sheetData>
  <mergeCells count="3">
    <mergeCell ref="B26:F26"/>
    <mergeCell ref="B1:F1"/>
    <mergeCell ref="C30:F30"/>
  </mergeCells>
  <conditionalFormatting sqref="C3:G6 C8:G11 C13:G16 C18:G24 C28 C30:F30 C33:D35">
    <cfRule type="notContainsBlanks" dxfId="11" priority="1">
      <formula>LEN(TRIM(C3))&gt;0</formula>
    </cfRule>
  </conditionalFormatting>
  <dataValidations count="2">
    <dataValidation operator="greaterThanOrEqual" allowBlank="1" showInputMessage="1" showErrorMessage="1" sqref="B21:B23" xr:uid="{D7A5557F-E649-455B-9774-867B75ADB3F9}"/>
    <dataValidation type="list" allowBlank="1" showInputMessage="1" showErrorMessage="1" sqref="C28:C29" xr:uid="{E9F1D16E-F1C3-47B4-83B2-89B3A0AE1E27}">
      <formula1>"Available, Not Available"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8B73-45B5-4118-90E8-7EE4303E2F5A}">
  <sheetPr>
    <tabColor theme="9" tint="-0.499984740745262"/>
  </sheetPr>
  <dimension ref="A1:N29"/>
  <sheetViews>
    <sheetView showGridLines="0" topLeftCell="A12" workbookViewId="0">
      <selection activeCell="B32" sqref="B32"/>
    </sheetView>
  </sheetViews>
  <sheetFormatPr defaultRowHeight="14.5"/>
  <cols>
    <col min="1" max="1" width="3.90625" bestFit="1" customWidth="1"/>
    <col min="2" max="2" width="59.90625" bestFit="1" customWidth="1"/>
    <col min="3" max="3" width="13.08984375" bestFit="1" customWidth="1"/>
    <col min="4" max="4" width="21.08984375" customWidth="1"/>
    <col min="5" max="5" width="13.08984375" bestFit="1" customWidth="1"/>
    <col min="6" max="6" width="18.90625" customWidth="1"/>
    <col min="7" max="7" width="13.08984375" bestFit="1" customWidth="1"/>
    <col min="8" max="8" width="11.81640625" customWidth="1"/>
    <col min="10" max="10" width="11.81640625" customWidth="1"/>
    <col min="11" max="11" width="10.90625" customWidth="1"/>
    <col min="12" max="12" width="15.36328125" customWidth="1"/>
    <col min="13" max="13" width="11.36328125" customWidth="1"/>
    <col min="14" max="14" width="11.6328125" customWidth="1"/>
  </cols>
  <sheetData>
    <row r="1" spans="1:8">
      <c r="B1" s="66" t="s">
        <v>69</v>
      </c>
      <c r="C1" s="379"/>
      <c r="D1" s="379"/>
      <c r="E1" s="379"/>
      <c r="F1" s="67"/>
      <c r="G1" s="67"/>
      <c r="H1" s="67"/>
    </row>
    <row r="2" spans="1:8">
      <c r="B2" s="72"/>
      <c r="C2" s="380">
        <v>44651</v>
      </c>
      <c r="D2" s="381"/>
      <c r="E2" s="380">
        <v>45016</v>
      </c>
      <c r="F2" s="381"/>
      <c r="G2" s="380">
        <v>45382</v>
      </c>
      <c r="H2" s="381"/>
    </row>
    <row r="3" spans="1:8" ht="15" thickBot="1">
      <c r="A3" s="195">
        <f>'HR and Training'!A26+1</f>
        <v>56</v>
      </c>
      <c r="B3" s="70" t="s">
        <v>70</v>
      </c>
      <c r="C3" s="71" t="s">
        <v>71</v>
      </c>
      <c r="D3" s="71" t="s">
        <v>72</v>
      </c>
      <c r="E3" s="71" t="s">
        <v>71</v>
      </c>
      <c r="F3" s="71" t="s">
        <v>72</v>
      </c>
      <c r="G3" s="71" t="s">
        <v>71</v>
      </c>
      <c r="H3" s="71" t="s">
        <v>72</v>
      </c>
    </row>
    <row r="4" spans="1:8">
      <c r="B4" s="72" t="s">
        <v>296</v>
      </c>
      <c r="C4" s="218"/>
      <c r="D4" s="218"/>
      <c r="E4" s="218"/>
      <c r="F4" s="218"/>
      <c r="G4" s="218"/>
      <c r="H4" s="218"/>
    </row>
    <row r="5" spans="1:8">
      <c r="B5" s="72" t="s">
        <v>297</v>
      </c>
      <c r="C5" s="218"/>
      <c r="D5" s="218"/>
      <c r="E5" s="218"/>
      <c r="F5" s="218"/>
      <c r="G5" s="218"/>
      <c r="H5" s="218"/>
    </row>
    <row r="6" spans="1:8">
      <c r="B6" s="72" t="s">
        <v>298</v>
      </c>
      <c r="C6" s="218"/>
      <c r="D6" s="218"/>
      <c r="E6" s="218"/>
      <c r="F6" s="218"/>
      <c r="G6" s="218"/>
      <c r="H6" s="218"/>
    </row>
    <row r="7" spans="1:8">
      <c r="B7" s="72" t="s">
        <v>299</v>
      </c>
      <c r="C7" s="218"/>
      <c r="D7" s="218"/>
      <c r="E7" s="218"/>
      <c r="F7" s="218"/>
      <c r="G7" s="218"/>
      <c r="H7" s="218"/>
    </row>
    <row r="8" spans="1:8" ht="15" thickBot="1">
      <c r="B8" s="69" t="s">
        <v>73</v>
      </c>
      <c r="C8" s="312">
        <f t="shared" ref="C8:H8" si="0">SUM(C4:C7)</f>
        <v>0</v>
      </c>
      <c r="D8" s="313">
        <f t="shared" si="0"/>
        <v>0</v>
      </c>
      <c r="E8" s="312">
        <f t="shared" si="0"/>
        <v>0</v>
      </c>
      <c r="F8" s="313">
        <f t="shared" si="0"/>
        <v>0</v>
      </c>
      <c r="G8" s="312">
        <f t="shared" si="0"/>
        <v>0</v>
      </c>
      <c r="H8" s="313">
        <f t="shared" si="0"/>
        <v>0</v>
      </c>
    </row>
    <row r="9" spans="1:8" ht="15" thickTop="1">
      <c r="B9" s="67"/>
      <c r="C9" s="67"/>
      <c r="D9" s="67"/>
      <c r="E9" s="67"/>
      <c r="F9" s="67"/>
      <c r="G9" s="67"/>
      <c r="H9" s="67"/>
    </row>
    <row r="10" spans="1:8">
      <c r="B10" s="72"/>
      <c r="C10" s="377">
        <v>44651</v>
      </c>
      <c r="D10" s="378"/>
      <c r="E10" s="377">
        <v>45016</v>
      </c>
      <c r="F10" s="378"/>
      <c r="G10" s="377">
        <v>45382</v>
      </c>
      <c r="H10" s="378"/>
    </row>
    <row r="11" spans="1:8" ht="15" thickBot="1">
      <c r="A11" s="195">
        <f>A3+1</f>
        <v>57</v>
      </c>
      <c r="B11" s="74" t="s">
        <v>75</v>
      </c>
      <c r="C11" s="73" t="s">
        <v>71</v>
      </c>
      <c r="D11" s="73" t="s">
        <v>72</v>
      </c>
      <c r="E11" s="73" t="s">
        <v>71</v>
      </c>
      <c r="F11" s="73" t="s">
        <v>72</v>
      </c>
      <c r="G11" s="73" t="s">
        <v>71</v>
      </c>
      <c r="H11" s="73" t="s">
        <v>72</v>
      </c>
    </row>
    <row r="12" spans="1:8">
      <c r="B12" s="72" t="s">
        <v>76</v>
      </c>
      <c r="C12" s="218"/>
      <c r="D12" s="218"/>
      <c r="E12" s="218"/>
      <c r="F12" s="218"/>
      <c r="G12" s="218"/>
      <c r="H12" s="218"/>
    </row>
    <row r="13" spans="1:8">
      <c r="B13" s="72" t="s">
        <v>77</v>
      </c>
      <c r="C13" s="218"/>
      <c r="D13" s="218"/>
      <c r="E13" s="218"/>
      <c r="F13" s="218"/>
      <c r="G13" s="218"/>
      <c r="H13" s="218"/>
    </row>
    <row r="14" spans="1:8">
      <c r="B14" s="75" t="s">
        <v>78</v>
      </c>
      <c r="C14" s="218"/>
      <c r="D14" s="218"/>
      <c r="E14" s="218"/>
      <c r="F14" s="218"/>
      <c r="G14" s="218"/>
      <c r="H14" s="218"/>
    </row>
    <row r="15" spans="1:8" ht="15" thickBot="1">
      <c r="B15" s="69" t="s">
        <v>73</v>
      </c>
      <c r="C15" s="312">
        <f>SUM(C14:C14)</f>
        <v>0</v>
      </c>
      <c r="D15" s="314">
        <f t="shared" ref="D15:H15" si="1">SUM(D14:D14)</f>
        <v>0</v>
      </c>
      <c r="E15" s="312">
        <f t="shared" si="1"/>
        <v>0</v>
      </c>
      <c r="F15" s="313">
        <f t="shared" si="1"/>
        <v>0</v>
      </c>
      <c r="G15" s="312">
        <f t="shared" si="1"/>
        <v>0</v>
      </c>
      <c r="H15" s="314">
        <f t="shared" si="1"/>
        <v>0</v>
      </c>
    </row>
    <row r="16" spans="1:8" ht="15" thickTop="1"/>
    <row r="17" spans="1:14" ht="15" thickBot="1">
      <c r="A17" s="195">
        <f>A11+1</f>
        <v>58</v>
      </c>
      <c r="B17" s="74" t="s">
        <v>240</v>
      </c>
      <c r="C17" s="71">
        <v>44651</v>
      </c>
      <c r="D17" s="71">
        <v>45016</v>
      </c>
      <c r="E17" s="71">
        <v>45382</v>
      </c>
    </row>
    <row r="18" spans="1:14">
      <c r="B18" s="75" t="s">
        <v>300</v>
      </c>
      <c r="C18" s="311"/>
      <c r="D18" s="311"/>
      <c r="E18" s="311"/>
    </row>
    <row r="19" spans="1:14">
      <c r="B19" s="75" t="s">
        <v>301</v>
      </c>
      <c r="C19" s="311"/>
      <c r="D19" s="311"/>
      <c r="E19" s="311"/>
    </row>
    <row r="20" spans="1:14">
      <c r="B20" s="75" t="s">
        <v>198</v>
      </c>
      <c r="C20" s="311"/>
      <c r="D20" s="311"/>
      <c r="E20" s="311"/>
    </row>
    <row r="21" spans="1:14">
      <c r="B21" s="75" t="s">
        <v>197</v>
      </c>
      <c r="C21" s="311"/>
      <c r="D21" s="311"/>
      <c r="E21" s="311"/>
    </row>
    <row r="22" spans="1:14">
      <c r="B22" s="75" t="s">
        <v>73</v>
      </c>
      <c r="C22" s="311"/>
      <c r="D22" s="311"/>
      <c r="E22" s="311"/>
    </row>
    <row r="24" spans="1:14" ht="56.5" thickBot="1">
      <c r="A24" s="195">
        <f>A17+1</f>
        <v>59</v>
      </c>
      <c r="B24" s="301" t="s">
        <v>74</v>
      </c>
      <c r="C24" s="299" t="s">
        <v>311</v>
      </c>
      <c r="D24" s="299" t="s">
        <v>312</v>
      </c>
      <c r="E24" s="299" t="s">
        <v>313</v>
      </c>
      <c r="F24" s="299" t="s">
        <v>322</v>
      </c>
      <c r="G24" s="300" t="s">
        <v>314</v>
      </c>
      <c r="H24" s="300" t="s">
        <v>315</v>
      </c>
      <c r="I24" s="300" t="s">
        <v>316</v>
      </c>
      <c r="J24" s="299" t="s">
        <v>317</v>
      </c>
      <c r="K24" s="300" t="s">
        <v>318</v>
      </c>
      <c r="L24" s="299" t="s">
        <v>319</v>
      </c>
      <c r="M24" s="300" t="s">
        <v>320</v>
      </c>
      <c r="N24" s="299" t="s">
        <v>321</v>
      </c>
    </row>
    <row r="25" spans="1:14">
      <c r="B25" s="75" t="s">
        <v>292</v>
      </c>
      <c r="C25" s="311"/>
      <c r="D25" s="311"/>
      <c r="E25" s="311"/>
      <c r="F25" s="311"/>
      <c r="G25" s="311"/>
      <c r="H25" s="311"/>
      <c r="I25" s="311"/>
      <c r="J25" s="311"/>
      <c r="K25" s="311"/>
      <c r="L25" s="311"/>
      <c r="M25" s="311"/>
      <c r="N25" s="311"/>
    </row>
    <row r="26" spans="1:14">
      <c r="B26" s="75" t="s">
        <v>293</v>
      </c>
      <c r="C26" s="311"/>
      <c r="D26" s="311"/>
      <c r="E26" s="311"/>
      <c r="F26" s="311"/>
      <c r="G26" s="311"/>
      <c r="H26" s="311"/>
      <c r="I26" s="311"/>
      <c r="J26" s="311"/>
      <c r="K26" s="311"/>
      <c r="L26" s="311"/>
      <c r="M26" s="311"/>
      <c r="N26" s="311"/>
    </row>
    <row r="27" spans="1:14" ht="27">
      <c r="B27" s="75" t="s">
        <v>294</v>
      </c>
      <c r="C27" s="311"/>
      <c r="D27" s="311"/>
      <c r="E27" s="311"/>
      <c r="F27" s="311"/>
      <c r="G27" s="311"/>
      <c r="H27" s="311"/>
      <c r="I27" s="311"/>
      <c r="J27" s="311"/>
      <c r="K27" s="311"/>
      <c r="L27" s="311"/>
      <c r="M27" s="311"/>
      <c r="N27" s="311"/>
    </row>
    <row r="28" spans="1:14">
      <c r="B28" s="75" t="s">
        <v>295</v>
      </c>
      <c r="C28" s="311"/>
      <c r="D28" s="311"/>
      <c r="E28" s="311"/>
      <c r="F28" s="311"/>
      <c r="G28" s="311"/>
      <c r="H28" s="311"/>
      <c r="I28" s="311"/>
      <c r="J28" s="311"/>
      <c r="K28" s="311"/>
      <c r="L28" s="311"/>
      <c r="M28" s="311"/>
      <c r="N28" s="311"/>
    </row>
    <row r="29" spans="1:14">
      <c r="B29" s="75" t="s">
        <v>441</v>
      </c>
      <c r="C29" s="311"/>
      <c r="D29" s="311"/>
      <c r="E29" s="311"/>
      <c r="F29" s="311"/>
      <c r="G29" s="311"/>
      <c r="H29" s="311"/>
      <c r="I29" s="311"/>
      <c r="J29" s="311"/>
      <c r="K29" s="311"/>
      <c r="L29" s="311"/>
      <c r="M29" s="311"/>
      <c r="N29" s="311"/>
    </row>
  </sheetData>
  <mergeCells count="7">
    <mergeCell ref="C10:D10"/>
    <mergeCell ref="E10:F10"/>
    <mergeCell ref="G10:H10"/>
    <mergeCell ref="C1:E1"/>
    <mergeCell ref="C2:D2"/>
    <mergeCell ref="E2:F2"/>
    <mergeCell ref="G2:H2"/>
  </mergeCells>
  <conditionalFormatting sqref="C4:H8 C12:H15 C18:E22 C25:N29">
    <cfRule type="notContainsBlanks" dxfId="10" priority="1">
      <formula>LEN(TRIM(C4))&gt;0</formula>
    </cfRule>
  </conditionalFormatting>
  <dataValidations count="1">
    <dataValidation type="decimal" operator="lessThan" allowBlank="1" showInputMessage="1" showErrorMessage="1" sqref="C4:H7 C12:H14" xr:uid="{931745CC-0698-499D-ABB4-3A89AE5697A3}">
      <formula1>9.99999999999999E+28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E1015"/>
  <sheetViews>
    <sheetView showGridLines="0" workbookViewId="0">
      <selection activeCell="F6" sqref="F6"/>
    </sheetView>
  </sheetViews>
  <sheetFormatPr defaultColWidth="8.81640625" defaultRowHeight="15" customHeight="1"/>
  <cols>
    <col min="1" max="1" width="4.08984375" style="67" bestFit="1" customWidth="1"/>
    <col min="2" max="2" width="5.453125" style="81" customWidth="1"/>
    <col min="3" max="3" width="23.81640625" style="67" customWidth="1"/>
    <col min="4" max="4" width="11.81640625" style="67" customWidth="1"/>
    <col min="5" max="5" width="12.08984375" style="67" customWidth="1"/>
    <col min="6" max="6" width="28.1796875" style="67" customWidth="1"/>
    <col min="7" max="7" width="9.453125" style="67" customWidth="1"/>
    <col min="8" max="8" width="10" style="67" customWidth="1"/>
    <col min="9" max="9" width="11.81640625" style="67" customWidth="1"/>
    <col min="10" max="10" width="3.6328125" style="67" customWidth="1"/>
    <col min="11" max="11" width="7.453125" style="81" customWidth="1"/>
    <col min="12" max="12" width="10.453125" style="67" customWidth="1"/>
    <col min="13" max="13" width="22.36328125" style="67" customWidth="1"/>
    <col min="14" max="14" width="17.6328125" style="67" customWidth="1"/>
    <col min="15" max="15" width="8.81640625" style="67"/>
    <col min="16" max="16" width="3.6328125" style="67" customWidth="1"/>
    <col min="17" max="17" width="5.1796875" style="81" customWidth="1"/>
    <col min="18" max="18" width="37.81640625" style="67" customWidth="1"/>
    <col min="19" max="19" width="16" style="67" customWidth="1"/>
    <col min="20" max="20" width="17.90625" style="67" customWidth="1"/>
    <col min="21" max="21" width="3.6328125" style="67" customWidth="1"/>
    <col min="22" max="22" width="5.36328125" style="67" customWidth="1"/>
    <col min="23" max="23" width="12.453125" style="67" customWidth="1"/>
    <col min="24" max="24" width="8.81640625" style="67"/>
    <col min="25" max="25" width="11.81640625" style="67" customWidth="1"/>
    <col min="26" max="28" width="8.81640625" style="67"/>
    <col min="29" max="29" width="10.1796875" style="67" customWidth="1"/>
    <col min="30" max="30" width="9.6328125" style="67" customWidth="1"/>
    <col min="31" max="16384" width="8.81640625" style="67"/>
  </cols>
  <sheetData>
    <row r="1" spans="1:31" s="78" customFormat="1" ht="14">
      <c r="A1" s="76">
        <f>'WASH Portfolio Overview'!A24+1</f>
        <v>60</v>
      </c>
      <c r="B1" s="77" t="s">
        <v>79</v>
      </c>
      <c r="C1" s="77"/>
      <c r="D1" s="77"/>
      <c r="E1" s="77"/>
      <c r="F1" s="77"/>
      <c r="G1" s="77"/>
      <c r="H1" s="77"/>
      <c r="I1" s="77"/>
      <c r="K1" s="76" t="str">
        <f>B1</f>
        <v>Corporate Governance &amp; Management &gt;&gt;</v>
      </c>
      <c r="L1" s="77"/>
      <c r="M1" s="77"/>
      <c r="N1" s="77"/>
      <c r="O1" s="77"/>
      <c r="Q1" s="76" t="str">
        <f>K1</f>
        <v>Corporate Governance &amp; Management &gt;&gt;</v>
      </c>
      <c r="R1" s="77"/>
      <c r="S1" s="77"/>
      <c r="T1" s="77"/>
      <c r="V1" s="77"/>
      <c r="W1" s="77"/>
      <c r="X1" s="77"/>
      <c r="Y1" s="77"/>
      <c r="Z1" s="77"/>
      <c r="AA1" s="77"/>
      <c r="AB1" s="77"/>
      <c r="AC1" s="77"/>
      <c r="AD1" s="77"/>
    </row>
    <row r="2" spans="1:31" s="79" customFormat="1" ht="14">
      <c r="B2" s="80"/>
      <c r="K2" s="80"/>
      <c r="Q2" s="80"/>
    </row>
    <row r="3" spans="1:31" ht="13.5">
      <c r="E3" s="269">
        <v>45382</v>
      </c>
      <c r="Y3" s="83">
        <v>45382</v>
      </c>
    </row>
    <row r="4" spans="1:31" s="79" customFormat="1" ht="14">
      <c r="B4" s="84">
        <f>A1+0.1</f>
        <v>60.1</v>
      </c>
      <c r="C4" s="85" t="s">
        <v>435</v>
      </c>
      <c r="D4" s="86"/>
      <c r="E4" s="86"/>
      <c r="F4" s="86"/>
      <c r="G4" s="86"/>
      <c r="H4" s="86"/>
      <c r="I4" s="86"/>
      <c r="K4" s="84">
        <f>B4+0.1</f>
        <v>60.2</v>
      </c>
      <c r="L4" s="85" t="s">
        <v>80</v>
      </c>
      <c r="M4" s="86"/>
      <c r="N4" s="86"/>
      <c r="O4" s="86"/>
      <c r="Q4" s="84">
        <f>K4+0.1</f>
        <v>60.300000000000004</v>
      </c>
      <c r="R4" s="85" t="s">
        <v>436</v>
      </c>
      <c r="S4" s="87"/>
      <c r="T4" s="87"/>
      <c r="U4" s="67"/>
      <c r="V4" s="84">
        <f>Q4+0.1</f>
        <v>60.400000000000006</v>
      </c>
      <c r="W4" s="88" t="s">
        <v>81</v>
      </c>
      <c r="X4" s="87"/>
      <c r="Y4" s="87"/>
      <c r="Z4" s="86"/>
      <c r="AA4" s="87"/>
      <c r="AB4" s="87"/>
      <c r="AC4" s="87"/>
      <c r="AD4" s="87"/>
      <c r="AE4" s="67"/>
    </row>
    <row r="5" spans="1:31" s="89" customFormat="1" ht="68" thickBot="1">
      <c r="B5" s="90" t="s">
        <v>82</v>
      </c>
      <c r="C5" s="90" t="s">
        <v>83</v>
      </c>
      <c r="D5" s="90" t="s">
        <v>84</v>
      </c>
      <c r="E5" s="90" t="s">
        <v>85</v>
      </c>
      <c r="F5" s="90" t="s">
        <v>86</v>
      </c>
      <c r="G5" s="90" t="s">
        <v>87</v>
      </c>
      <c r="H5" s="90" t="s">
        <v>88</v>
      </c>
      <c r="I5" s="90" t="s">
        <v>89</v>
      </c>
      <c r="K5" s="90" t="s">
        <v>82</v>
      </c>
      <c r="L5" s="90" t="s">
        <v>90</v>
      </c>
      <c r="M5" s="90" t="s">
        <v>91</v>
      </c>
      <c r="N5" s="90" t="s">
        <v>92</v>
      </c>
      <c r="O5" s="90" t="s">
        <v>93</v>
      </c>
      <c r="Q5" s="90" t="s">
        <v>82</v>
      </c>
      <c r="R5" s="90" t="s">
        <v>94</v>
      </c>
      <c r="S5" s="90" t="s">
        <v>95</v>
      </c>
      <c r="T5" s="90" t="s">
        <v>96</v>
      </c>
      <c r="V5" s="90" t="s">
        <v>82</v>
      </c>
      <c r="W5" s="90" t="s">
        <v>31</v>
      </c>
      <c r="X5" s="90" t="s">
        <v>97</v>
      </c>
      <c r="Y5" s="90" t="s">
        <v>98</v>
      </c>
      <c r="Z5" s="90" t="s">
        <v>32</v>
      </c>
      <c r="AA5" s="90" t="s">
        <v>87</v>
      </c>
      <c r="AB5" s="90" t="s">
        <v>99</v>
      </c>
      <c r="AC5" s="90" t="s">
        <v>88</v>
      </c>
      <c r="AD5" s="90" t="s">
        <v>89</v>
      </c>
    </row>
    <row r="6" spans="1:31" ht="14.5" thickTop="1">
      <c r="B6" s="189">
        <v>1</v>
      </c>
      <c r="C6" s="219"/>
      <c r="D6" s="219"/>
      <c r="E6" s="91">
        <f t="shared" ref="E6:E20" si="0">ROUND(($E$3-D6)/365,1)</f>
        <v>124.3</v>
      </c>
      <c r="F6" s="219"/>
      <c r="G6" s="219"/>
      <c r="H6" s="219"/>
      <c r="I6" s="219"/>
      <c r="K6" s="92">
        <v>1</v>
      </c>
      <c r="L6" s="221"/>
      <c r="M6" s="221"/>
      <c r="N6" s="221"/>
      <c r="O6" s="187" t="str">
        <f>IFERROR(N6/M6,"")</f>
        <v/>
      </c>
      <c r="Q6" s="189">
        <v>1</v>
      </c>
      <c r="R6" s="219" t="s">
        <v>100</v>
      </c>
      <c r="S6" s="219" t="s">
        <v>101</v>
      </c>
      <c r="T6" s="219"/>
      <c r="V6" s="189">
        <v>1</v>
      </c>
      <c r="W6" s="219"/>
      <c r="X6" s="219"/>
      <c r="Y6" s="93">
        <f>ROUND(($E$75-X6)/365,1)</f>
        <v>0</v>
      </c>
      <c r="Z6" s="219"/>
      <c r="AA6" s="219"/>
      <c r="AB6" s="219"/>
      <c r="AC6" s="219"/>
      <c r="AD6" s="219"/>
    </row>
    <row r="7" spans="1:31" ht="14">
      <c r="B7" s="194">
        <v>2</v>
      </c>
      <c r="C7" s="219"/>
      <c r="D7" s="219"/>
      <c r="E7" s="193">
        <f t="shared" si="0"/>
        <v>124.3</v>
      </c>
      <c r="F7" s="219"/>
      <c r="G7" s="219"/>
      <c r="H7" s="219"/>
      <c r="I7" s="219"/>
      <c r="K7" s="194">
        <v>2</v>
      </c>
      <c r="L7" s="219"/>
      <c r="M7" s="219"/>
      <c r="N7" s="219"/>
      <c r="O7" s="192" t="str">
        <f t="shared" ref="O7:O20" si="1">IFERROR(N7/M7,"")</f>
        <v/>
      </c>
      <c r="Q7" s="194">
        <v>2</v>
      </c>
      <c r="R7" s="219" t="s">
        <v>102</v>
      </c>
      <c r="S7" s="219" t="s">
        <v>101</v>
      </c>
      <c r="T7" s="219"/>
      <c r="V7" s="194">
        <v>2</v>
      </c>
      <c r="W7" s="219"/>
      <c r="X7" s="219"/>
      <c r="Y7" s="191">
        <f t="shared" ref="Y7:Y15" si="2">ROUND(($E$75-X7)/365,1)</f>
        <v>0</v>
      </c>
      <c r="Z7" s="219"/>
      <c r="AA7" s="219"/>
      <c r="AB7" s="219"/>
      <c r="AC7" s="219"/>
      <c r="AD7" s="219"/>
    </row>
    <row r="8" spans="1:31" ht="14">
      <c r="B8" s="194">
        <v>3</v>
      </c>
      <c r="C8" s="219"/>
      <c r="D8" s="219"/>
      <c r="E8" s="193">
        <f t="shared" si="0"/>
        <v>124.3</v>
      </c>
      <c r="F8" s="219"/>
      <c r="G8" s="219"/>
      <c r="H8" s="219"/>
      <c r="I8" s="219"/>
      <c r="K8" s="194">
        <v>3</v>
      </c>
      <c r="L8" s="219"/>
      <c r="M8" s="219"/>
      <c r="N8" s="219"/>
      <c r="O8" s="192" t="str">
        <f t="shared" si="1"/>
        <v/>
      </c>
      <c r="Q8" s="194">
        <v>3</v>
      </c>
      <c r="R8" s="219" t="s">
        <v>103</v>
      </c>
      <c r="S8" s="219" t="s">
        <v>101</v>
      </c>
      <c r="T8" s="219"/>
      <c r="V8" s="194">
        <v>3</v>
      </c>
      <c r="W8" s="219"/>
      <c r="X8" s="219"/>
      <c r="Y8" s="191">
        <f t="shared" si="2"/>
        <v>0</v>
      </c>
      <c r="Z8" s="219"/>
      <c r="AA8" s="219"/>
      <c r="AB8" s="219"/>
      <c r="AC8" s="219"/>
      <c r="AD8" s="219"/>
    </row>
    <row r="9" spans="1:31" ht="14">
      <c r="B9" s="194">
        <v>4</v>
      </c>
      <c r="C9" s="219"/>
      <c r="D9" s="219"/>
      <c r="E9" s="193">
        <f t="shared" si="0"/>
        <v>124.3</v>
      </c>
      <c r="F9" s="219"/>
      <c r="G9" s="219"/>
      <c r="H9" s="219"/>
      <c r="I9" s="219"/>
      <c r="K9" s="194">
        <v>4</v>
      </c>
      <c r="L9" s="219"/>
      <c r="M9" s="219"/>
      <c r="N9" s="219"/>
      <c r="O9" s="192" t="str">
        <f t="shared" si="1"/>
        <v/>
      </c>
      <c r="Q9" s="194">
        <v>4</v>
      </c>
      <c r="R9" s="219" t="s">
        <v>104</v>
      </c>
      <c r="S9" s="219" t="s">
        <v>101</v>
      </c>
      <c r="T9" s="219"/>
      <c r="V9" s="194">
        <v>4</v>
      </c>
      <c r="W9" s="219"/>
      <c r="X9" s="219"/>
      <c r="Y9" s="191">
        <f t="shared" si="2"/>
        <v>0</v>
      </c>
      <c r="Z9" s="219"/>
      <c r="AA9" s="219"/>
      <c r="AB9" s="219"/>
      <c r="AC9" s="219"/>
      <c r="AD9" s="219"/>
    </row>
    <row r="10" spans="1:31" ht="14">
      <c r="B10" s="194">
        <v>5</v>
      </c>
      <c r="C10" s="219"/>
      <c r="D10" s="219"/>
      <c r="E10" s="193">
        <f t="shared" si="0"/>
        <v>124.3</v>
      </c>
      <c r="F10" s="219"/>
      <c r="G10" s="219"/>
      <c r="H10" s="219"/>
      <c r="I10" s="219"/>
      <c r="K10" s="194">
        <v>5</v>
      </c>
      <c r="L10" s="219"/>
      <c r="M10" s="219"/>
      <c r="N10" s="219"/>
      <c r="O10" s="192" t="str">
        <f t="shared" si="1"/>
        <v/>
      </c>
      <c r="Q10" s="194">
        <v>5</v>
      </c>
      <c r="R10" s="219" t="s">
        <v>105</v>
      </c>
      <c r="S10" s="219" t="s">
        <v>101</v>
      </c>
      <c r="T10" s="219"/>
      <c r="V10" s="194">
        <v>5</v>
      </c>
      <c r="W10" s="219"/>
      <c r="X10" s="219"/>
      <c r="Y10" s="191">
        <f t="shared" si="2"/>
        <v>0</v>
      </c>
      <c r="Z10" s="219"/>
      <c r="AA10" s="219"/>
      <c r="AB10" s="219"/>
      <c r="AC10" s="219"/>
      <c r="AD10" s="219"/>
    </row>
    <row r="11" spans="1:31" ht="14">
      <c r="B11" s="194">
        <v>6</v>
      </c>
      <c r="C11" s="219"/>
      <c r="D11" s="219"/>
      <c r="E11" s="193">
        <f t="shared" si="0"/>
        <v>124.3</v>
      </c>
      <c r="F11" s="219"/>
      <c r="G11" s="219"/>
      <c r="H11" s="219"/>
      <c r="I11" s="219"/>
      <c r="K11" s="194">
        <v>6</v>
      </c>
      <c r="L11" s="219"/>
      <c r="M11" s="219"/>
      <c r="N11" s="219"/>
      <c r="O11" s="192" t="str">
        <f t="shared" si="1"/>
        <v/>
      </c>
      <c r="Q11" s="194">
        <v>6</v>
      </c>
      <c r="R11" s="219" t="s">
        <v>106</v>
      </c>
      <c r="S11" s="219" t="s">
        <v>101</v>
      </c>
      <c r="T11" s="219"/>
      <c r="V11" s="194">
        <v>6</v>
      </c>
      <c r="W11" s="219"/>
      <c r="X11" s="219"/>
      <c r="Y11" s="191">
        <f t="shared" si="2"/>
        <v>0</v>
      </c>
      <c r="Z11" s="219"/>
      <c r="AA11" s="219"/>
      <c r="AB11" s="219"/>
      <c r="AC11" s="219"/>
      <c r="AD11" s="219"/>
    </row>
    <row r="12" spans="1:31" ht="14">
      <c r="B12" s="194">
        <v>7</v>
      </c>
      <c r="C12" s="219"/>
      <c r="D12" s="219"/>
      <c r="E12" s="193">
        <f t="shared" si="0"/>
        <v>124.3</v>
      </c>
      <c r="F12" s="219"/>
      <c r="G12" s="219"/>
      <c r="H12" s="219"/>
      <c r="I12" s="219"/>
      <c r="K12" s="194">
        <v>7</v>
      </c>
      <c r="L12" s="219"/>
      <c r="M12" s="219"/>
      <c r="N12" s="219"/>
      <c r="O12" s="192" t="str">
        <f t="shared" si="1"/>
        <v/>
      </c>
      <c r="Q12" s="194">
        <v>7</v>
      </c>
      <c r="R12" s="219"/>
      <c r="S12" s="219"/>
      <c r="T12" s="219"/>
      <c r="V12" s="194">
        <v>7</v>
      </c>
      <c r="W12" s="219"/>
      <c r="X12" s="219"/>
      <c r="Y12" s="191">
        <f t="shared" si="2"/>
        <v>0</v>
      </c>
      <c r="Z12" s="219"/>
      <c r="AA12" s="219"/>
      <c r="AB12" s="219"/>
      <c r="AC12" s="219"/>
      <c r="AD12" s="219"/>
    </row>
    <row r="13" spans="1:31" ht="14">
      <c r="B13" s="194">
        <v>8</v>
      </c>
      <c r="C13" s="219"/>
      <c r="D13" s="219"/>
      <c r="E13" s="193">
        <f t="shared" si="0"/>
        <v>124.3</v>
      </c>
      <c r="F13" s="219"/>
      <c r="G13" s="219"/>
      <c r="H13" s="219"/>
      <c r="I13" s="219"/>
      <c r="K13" s="194">
        <v>8</v>
      </c>
      <c r="L13" s="219"/>
      <c r="M13" s="219"/>
      <c r="N13" s="219"/>
      <c r="O13" s="192" t="str">
        <f t="shared" si="1"/>
        <v/>
      </c>
      <c r="Q13" s="194">
        <v>8</v>
      </c>
      <c r="R13" s="219"/>
      <c r="S13" s="219"/>
      <c r="T13" s="219"/>
      <c r="V13" s="194">
        <v>8</v>
      </c>
      <c r="W13" s="219"/>
      <c r="X13" s="219"/>
      <c r="Y13" s="191">
        <f t="shared" si="2"/>
        <v>0</v>
      </c>
      <c r="Z13" s="219"/>
      <c r="AA13" s="219"/>
      <c r="AB13" s="219"/>
      <c r="AC13" s="219"/>
      <c r="AD13" s="219"/>
    </row>
    <row r="14" spans="1:31" ht="14">
      <c r="B14" s="194">
        <v>9</v>
      </c>
      <c r="C14" s="219"/>
      <c r="D14" s="219"/>
      <c r="E14" s="193">
        <f t="shared" si="0"/>
        <v>124.3</v>
      </c>
      <c r="F14" s="219"/>
      <c r="G14" s="219"/>
      <c r="H14" s="219"/>
      <c r="I14" s="219"/>
      <c r="K14" s="194">
        <v>9</v>
      </c>
      <c r="L14" s="219"/>
      <c r="M14" s="219"/>
      <c r="N14" s="219"/>
      <c r="O14" s="192" t="str">
        <f t="shared" si="1"/>
        <v/>
      </c>
      <c r="Q14" s="194">
        <v>9</v>
      </c>
      <c r="R14" s="219"/>
      <c r="S14" s="219"/>
      <c r="T14" s="219"/>
      <c r="V14" s="194">
        <v>9</v>
      </c>
      <c r="W14" s="219"/>
      <c r="X14" s="219"/>
      <c r="Y14" s="191">
        <f t="shared" si="2"/>
        <v>0</v>
      </c>
      <c r="Z14" s="219"/>
      <c r="AA14" s="219"/>
      <c r="AB14" s="219"/>
      <c r="AC14" s="219"/>
      <c r="AD14" s="219"/>
    </row>
    <row r="15" spans="1:31" ht="14.5" thickBot="1">
      <c r="B15" s="194">
        <v>10</v>
      </c>
      <c r="C15" s="219"/>
      <c r="D15" s="219"/>
      <c r="E15" s="193">
        <f t="shared" si="0"/>
        <v>124.3</v>
      </c>
      <c r="F15" s="219"/>
      <c r="G15" s="219"/>
      <c r="H15" s="219"/>
      <c r="I15" s="219"/>
      <c r="K15" s="194">
        <v>10</v>
      </c>
      <c r="L15" s="219"/>
      <c r="M15" s="219"/>
      <c r="N15" s="219"/>
      <c r="O15" s="192" t="str">
        <f t="shared" si="1"/>
        <v/>
      </c>
      <c r="Q15" s="194">
        <v>10</v>
      </c>
      <c r="R15" s="219"/>
      <c r="S15" s="219"/>
      <c r="T15" s="219"/>
      <c r="V15" s="190">
        <v>10</v>
      </c>
      <c r="W15" s="220"/>
      <c r="X15" s="220"/>
      <c r="Y15" s="94">
        <f t="shared" si="2"/>
        <v>0</v>
      </c>
      <c r="Z15" s="220"/>
      <c r="AA15" s="220"/>
      <c r="AB15" s="220"/>
      <c r="AC15" s="220"/>
      <c r="AD15" s="220"/>
    </row>
    <row r="16" spans="1:31" ht="14.5" thickTop="1">
      <c r="B16" s="194">
        <v>11</v>
      </c>
      <c r="C16" s="219"/>
      <c r="D16" s="219"/>
      <c r="E16" s="193">
        <f t="shared" si="0"/>
        <v>124.3</v>
      </c>
      <c r="F16" s="219"/>
      <c r="G16" s="219"/>
      <c r="H16" s="219"/>
      <c r="I16" s="219"/>
      <c r="K16" s="194">
        <v>11</v>
      </c>
      <c r="L16" s="219"/>
      <c r="M16" s="219"/>
      <c r="N16" s="219"/>
      <c r="O16" s="192" t="str">
        <f t="shared" si="1"/>
        <v/>
      </c>
      <c r="Q16" s="194">
        <v>11</v>
      </c>
      <c r="R16" s="219"/>
      <c r="S16" s="219"/>
      <c r="T16" s="219"/>
      <c r="V16" s="81"/>
      <c r="Y16" s="95"/>
    </row>
    <row r="17" spans="2:27" ht="14">
      <c r="B17" s="194">
        <v>12</v>
      </c>
      <c r="C17" s="219"/>
      <c r="D17" s="219"/>
      <c r="E17" s="193">
        <f t="shared" si="0"/>
        <v>124.3</v>
      </c>
      <c r="F17" s="219"/>
      <c r="G17" s="219"/>
      <c r="H17" s="219"/>
      <c r="I17" s="219"/>
      <c r="K17" s="194">
        <v>12</v>
      </c>
      <c r="L17" s="219"/>
      <c r="M17" s="219"/>
      <c r="N17" s="219"/>
      <c r="O17" s="192" t="str">
        <f t="shared" si="1"/>
        <v/>
      </c>
      <c r="Q17" s="194">
        <v>12</v>
      </c>
      <c r="R17" s="219"/>
      <c r="S17" s="219"/>
      <c r="T17" s="219"/>
      <c r="V17" s="81"/>
      <c r="W17" s="96" t="s">
        <v>107</v>
      </c>
      <c r="Z17" s="97" t="s">
        <v>108</v>
      </c>
      <c r="AA17" s="98" t="s">
        <v>109</v>
      </c>
    </row>
    <row r="18" spans="2:27" ht="14">
      <c r="B18" s="194">
        <v>13</v>
      </c>
      <c r="C18" s="219"/>
      <c r="D18" s="219"/>
      <c r="E18" s="193">
        <f t="shared" si="0"/>
        <v>124.3</v>
      </c>
      <c r="F18" s="219"/>
      <c r="G18" s="219"/>
      <c r="H18" s="219"/>
      <c r="I18" s="219"/>
      <c r="K18" s="194">
        <v>13</v>
      </c>
      <c r="L18" s="219"/>
      <c r="M18" s="219"/>
      <c r="N18" s="219"/>
      <c r="O18" s="192" t="str">
        <f t="shared" si="1"/>
        <v/>
      </c>
      <c r="Q18" s="194">
        <v>13</v>
      </c>
      <c r="R18" s="219"/>
      <c r="S18" s="219"/>
      <c r="T18" s="219"/>
      <c r="V18" s="81"/>
      <c r="W18" s="67" t="s">
        <v>110</v>
      </c>
      <c r="Z18" s="99">
        <f>COUNTIF(AA6:AA15,"Female")</f>
        <v>0</v>
      </c>
      <c r="AA18" s="100" t="str">
        <f>IFERROR(Z18/COUNTA(W6:W15),"")</f>
        <v/>
      </c>
    </row>
    <row r="19" spans="2:27" ht="14">
      <c r="B19" s="194">
        <v>14</v>
      </c>
      <c r="C19" s="219"/>
      <c r="D19" s="219"/>
      <c r="E19" s="193">
        <f t="shared" si="0"/>
        <v>124.3</v>
      </c>
      <c r="F19" s="219"/>
      <c r="G19" s="219"/>
      <c r="H19" s="219"/>
      <c r="I19" s="219"/>
      <c r="K19" s="194">
        <v>14</v>
      </c>
      <c r="L19" s="219"/>
      <c r="M19" s="219"/>
      <c r="N19" s="219"/>
      <c r="O19" s="192" t="str">
        <f t="shared" si="1"/>
        <v/>
      </c>
      <c r="Q19" s="194">
        <v>14</v>
      </c>
      <c r="R19" s="219"/>
      <c r="S19" s="219"/>
      <c r="T19" s="219"/>
    </row>
    <row r="20" spans="2:27" ht="14.5" thickBot="1">
      <c r="B20" s="190">
        <v>15</v>
      </c>
      <c r="C20" s="220"/>
      <c r="D20" s="220"/>
      <c r="E20" s="101">
        <f t="shared" si="0"/>
        <v>124.3</v>
      </c>
      <c r="F20" s="220"/>
      <c r="G20" s="220"/>
      <c r="H20" s="220"/>
      <c r="I20" s="220"/>
      <c r="K20" s="102">
        <v>15</v>
      </c>
      <c r="L20" s="219"/>
      <c r="M20" s="219"/>
      <c r="N20" s="219"/>
      <c r="O20" s="188" t="str">
        <f t="shared" si="1"/>
        <v/>
      </c>
      <c r="Q20" s="194">
        <v>15</v>
      </c>
      <c r="R20" s="219"/>
      <c r="S20" s="219"/>
      <c r="T20" s="219"/>
    </row>
    <row r="21" spans="2:27" ht="14.5" thickTop="1">
      <c r="O21" s="103"/>
      <c r="Q21" s="194">
        <v>16</v>
      </c>
      <c r="R21" s="219"/>
      <c r="S21" s="219"/>
      <c r="T21" s="219"/>
    </row>
    <row r="22" spans="2:27" ht="14">
      <c r="C22" s="96" t="s">
        <v>107</v>
      </c>
      <c r="D22" s="97" t="s">
        <v>108</v>
      </c>
      <c r="E22" s="98" t="s">
        <v>109</v>
      </c>
      <c r="L22" s="96" t="s">
        <v>107</v>
      </c>
      <c r="M22" s="97"/>
      <c r="O22" s="103"/>
      <c r="Q22" s="194">
        <v>17</v>
      </c>
      <c r="R22" s="219"/>
      <c r="S22" s="219"/>
      <c r="T22" s="219"/>
    </row>
    <row r="23" spans="2:27" ht="14">
      <c r="C23" s="67" t="s">
        <v>111</v>
      </c>
      <c r="D23" s="99">
        <f>COUNTIF(G6:G20,"Female")</f>
        <v>0</v>
      </c>
      <c r="E23" s="100" t="str">
        <f>IFERROR(D23/COUNTA(C6:C20),"")</f>
        <v/>
      </c>
      <c r="L23" s="98" t="s">
        <v>112</v>
      </c>
      <c r="M23" s="98"/>
      <c r="O23" s="104">
        <f>COUNTA(L6:L20)</f>
        <v>0</v>
      </c>
      <c r="Q23" s="194">
        <v>18</v>
      </c>
      <c r="R23" s="219"/>
      <c r="S23" s="219"/>
      <c r="T23" s="219"/>
    </row>
    <row r="24" spans="2:27" ht="14">
      <c r="C24" s="67" t="s">
        <v>113</v>
      </c>
      <c r="D24" s="99">
        <f>COUNTIF(F6:F20,"Independent Director")</f>
        <v>0</v>
      </c>
      <c r="E24" s="100" t="str">
        <f>IFERROR(D24/COUNTA(C6:C20),"")</f>
        <v/>
      </c>
      <c r="L24" s="98" t="s">
        <v>30</v>
      </c>
      <c r="M24" s="98"/>
      <c r="O24" s="105" t="str">
        <f>IFERROR("Once in "&amp;12/COUNTA(L6:L20)&amp;" months","")</f>
        <v/>
      </c>
      <c r="Q24" s="194">
        <v>19</v>
      </c>
      <c r="R24" s="219"/>
      <c r="S24" s="219"/>
      <c r="T24" s="219"/>
    </row>
    <row r="25" spans="2:27" ht="14.5" thickBot="1">
      <c r="C25" s="67" t="s">
        <v>114</v>
      </c>
      <c r="L25" s="382" t="s">
        <v>115</v>
      </c>
      <c r="M25" s="382"/>
      <c r="N25" s="382" t="str">
        <f>IFERROR(O25/COUNTA(L6:L20),"")</f>
        <v/>
      </c>
      <c r="O25" s="99" t="str">
        <f>IFERROR(SUM(N6:N20)/SUM(M6:M20),"")</f>
        <v/>
      </c>
      <c r="Q25" s="190">
        <v>20</v>
      </c>
      <c r="R25" s="220"/>
      <c r="S25" s="220"/>
      <c r="T25" s="220"/>
    </row>
    <row r="26" spans="2:27" ht="14" thickTop="1"/>
    <row r="27" spans="2:27" s="89" customFormat="1" ht="14">
      <c r="B27" s="106"/>
      <c r="K27" s="106"/>
      <c r="Q27" s="81"/>
      <c r="R27" s="96" t="s">
        <v>107</v>
      </c>
      <c r="S27" s="97"/>
      <c r="T27" s="67"/>
    </row>
    <row r="28" spans="2:27" ht="13.5">
      <c r="R28" s="98" t="s">
        <v>116</v>
      </c>
      <c r="S28" s="98"/>
    </row>
    <row r="29" spans="2:27" ht="13.5">
      <c r="R29" s="98" t="s">
        <v>117</v>
      </c>
      <c r="S29" s="98"/>
    </row>
    <row r="30" spans="2:27" ht="13.5"/>
    <row r="31" spans="2:27" ht="13.5"/>
    <row r="32" spans="2:27"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spans="2:6" ht="13.5"/>
    <row r="66" spans="2:6" ht="13.5"/>
    <row r="67" spans="2:6" ht="13.5"/>
    <row r="68" spans="2:6" ht="13.5"/>
    <row r="69" spans="2:6" ht="13.5"/>
    <row r="70" spans="2:6" ht="13.5"/>
    <row r="71" spans="2:6" ht="13.5"/>
    <row r="72" spans="2:6" ht="13.5"/>
    <row r="73" spans="2:6" ht="13.5"/>
    <row r="74" spans="2:6" ht="13.5"/>
    <row r="75" spans="2:6" ht="13.5">
      <c r="C75" s="98"/>
      <c r="D75" s="98"/>
      <c r="E75" s="98"/>
      <c r="F75" s="107"/>
    </row>
    <row r="76" spans="2:6" ht="13.5">
      <c r="B76" s="67"/>
    </row>
    <row r="77" spans="2:6" ht="13.5">
      <c r="B77" s="67"/>
    </row>
    <row r="78" spans="2:6" ht="13.5">
      <c r="B78" s="67"/>
    </row>
    <row r="79" spans="2:6" ht="13.5">
      <c r="B79" s="67"/>
    </row>
    <row r="80" spans="2:6" ht="13.5">
      <c r="B80" s="67"/>
    </row>
    <row r="81" spans="2:5" ht="13.5">
      <c r="B81" s="67"/>
    </row>
    <row r="82" spans="2:5" ht="13.5">
      <c r="B82" s="67"/>
    </row>
    <row r="83" spans="2:5" ht="13.5">
      <c r="B83" s="67"/>
    </row>
    <row r="84" spans="2:5" ht="13.5">
      <c r="B84" s="67"/>
    </row>
    <row r="85" spans="2:5" ht="13.5">
      <c r="B85" s="67"/>
    </row>
    <row r="86" spans="2:5" ht="13.5">
      <c r="B86" s="67"/>
    </row>
    <row r="87" spans="2:5" ht="13.5">
      <c r="B87" s="67"/>
    </row>
    <row r="88" spans="2:5" ht="13.5">
      <c r="B88" s="67"/>
    </row>
    <row r="89" spans="2:5" ht="13.5">
      <c r="B89" s="67"/>
    </row>
    <row r="90" spans="2:5" ht="13.5">
      <c r="B90" s="67"/>
    </row>
    <row r="91" spans="2:5" ht="13.5">
      <c r="D91" s="107"/>
      <c r="E91" s="108"/>
    </row>
    <row r="92" spans="2:5" ht="13.5"/>
    <row r="93" spans="2:5" ht="13.5"/>
    <row r="94" spans="2:5" ht="13.5"/>
    <row r="95" spans="2:5" ht="13.5"/>
    <row r="96" spans="2:5"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row r="231" ht="13.5"/>
    <row r="232" ht="13.5"/>
    <row r="233" ht="13.5"/>
    <row r="234" ht="13.5"/>
    <row r="235" ht="13.5"/>
    <row r="236" ht="13.5"/>
    <row r="237" ht="13.5"/>
    <row r="238" ht="13.5"/>
    <row r="239" ht="13.5"/>
    <row r="240" ht="13.5"/>
    <row r="241" ht="13.5"/>
    <row r="242" ht="13.5"/>
    <row r="243" ht="13.5"/>
    <row r="244" ht="13.5"/>
    <row r="245" ht="13.5"/>
    <row r="246" ht="13.5"/>
    <row r="247" ht="13.5"/>
    <row r="248" ht="13.5"/>
    <row r="249" ht="13.5"/>
    <row r="250" ht="13.5"/>
    <row r="251" ht="13.5"/>
    <row r="252" ht="13.5"/>
    <row r="253" ht="13.5"/>
    <row r="254" ht="13.5"/>
    <row r="255" ht="13.5"/>
    <row r="256" ht="13.5"/>
    <row r="257" ht="13.5"/>
    <row r="258" ht="13.5"/>
    <row r="259" ht="13.5"/>
    <row r="260" ht="13.5"/>
    <row r="261" ht="13.5"/>
    <row r="262" ht="13.5"/>
    <row r="263" ht="13.5"/>
    <row r="264" ht="13.5"/>
    <row r="265" ht="13.5"/>
    <row r="266" ht="13.5"/>
    <row r="267" ht="13.5"/>
    <row r="268" ht="13.5"/>
    <row r="269" ht="13.5"/>
    <row r="270" ht="13.5"/>
    <row r="271" ht="13.5"/>
    <row r="272" ht="13.5"/>
    <row r="273" ht="13.5"/>
    <row r="274" ht="13.5"/>
    <row r="275" ht="13.5"/>
    <row r="276" ht="13.5"/>
    <row r="277" ht="13.5"/>
    <row r="278" ht="13.5"/>
    <row r="279" ht="13.5"/>
    <row r="280" ht="13.5"/>
    <row r="281" ht="13.5"/>
    <row r="282" ht="13.5"/>
    <row r="283" ht="13.5"/>
    <row r="284" ht="13.5"/>
    <row r="285" ht="13.5"/>
    <row r="286" ht="13.5"/>
    <row r="287" ht="13.5"/>
    <row r="288" ht="13.5"/>
    <row r="289" ht="13.5"/>
    <row r="290" ht="13.5"/>
    <row r="291" ht="13.5"/>
    <row r="292" ht="13.5"/>
    <row r="293" ht="13.5"/>
    <row r="294" ht="13.5"/>
    <row r="295" ht="13.5"/>
    <row r="296" ht="13.5"/>
    <row r="297" ht="13.5"/>
    <row r="298" ht="13.5"/>
    <row r="299" ht="13.5"/>
    <row r="300" ht="13.5"/>
    <row r="301" ht="13.5"/>
    <row r="302" ht="13.5"/>
    <row r="303" ht="13.5"/>
    <row r="304" ht="13.5"/>
    <row r="305" ht="13.5"/>
    <row r="306" ht="13.5"/>
    <row r="307" ht="13.5"/>
    <row r="308" ht="13.5"/>
    <row r="309" ht="13.5"/>
    <row r="310" ht="13.5"/>
    <row r="311" ht="13.5"/>
    <row r="312" ht="13.5"/>
    <row r="313" ht="13.5"/>
    <row r="314" ht="13.5"/>
    <row r="315" ht="13.5"/>
    <row r="316" ht="13.5"/>
    <row r="317" ht="13.5"/>
    <row r="318" ht="13.5"/>
    <row r="319" ht="13.5"/>
    <row r="320" ht="13.5"/>
    <row r="321" ht="13.5"/>
    <row r="322" ht="13.5"/>
    <row r="323" ht="13.5"/>
    <row r="324" ht="13.5"/>
    <row r="325" ht="13.5"/>
    <row r="326" ht="13.5"/>
    <row r="327" ht="13.5"/>
    <row r="328" ht="13.5"/>
    <row r="329" ht="13.5"/>
    <row r="330" ht="13.5"/>
    <row r="331" ht="13.5"/>
    <row r="332" ht="13.5"/>
    <row r="333" ht="13.5"/>
    <row r="334" ht="13.5"/>
    <row r="335" ht="13.5"/>
    <row r="336" ht="13.5"/>
    <row r="337" ht="13.5"/>
    <row r="338" ht="13.5"/>
    <row r="339" ht="13.5"/>
    <row r="340" ht="13.5"/>
    <row r="341" ht="13.5"/>
    <row r="342" ht="13.5"/>
    <row r="343" ht="13.5"/>
    <row r="344" ht="13.5"/>
    <row r="345" ht="13.5"/>
    <row r="346" ht="13.5"/>
    <row r="347" ht="13.5"/>
    <row r="348" ht="13.5"/>
    <row r="349" ht="13.5"/>
    <row r="350" ht="13.5"/>
    <row r="351" ht="13.5"/>
    <row r="352" ht="13.5"/>
    <row r="353" ht="13.5"/>
    <row r="354" ht="13.5"/>
    <row r="355" ht="13.5"/>
    <row r="356" ht="13.5"/>
    <row r="357" ht="13.5"/>
    <row r="358" ht="13.5"/>
    <row r="359" ht="13.5"/>
    <row r="360" ht="13.5"/>
    <row r="361" ht="13.5"/>
    <row r="362" ht="13.5"/>
    <row r="363" ht="13.5"/>
    <row r="364" ht="13.5"/>
    <row r="365" ht="13.5"/>
    <row r="366" ht="13.5"/>
    <row r="367" ht="13.5"/>
    <row r="368" ht="13.5"/>
    <row r="369" ht="13.5"/>
    <row r="370" ht="13.5"/>
    <row r="371" ht="13.5"/>
    <row r="372" ht="13.5"/>
    <row r="373" ht="13.5"/>
    <row r="374" ht="13.5"/>
    <row r="375" ht="13.5"/>
    <row r="376" ht="13.5"/>
    <row r="377" ht="13.5"/>
    <row r="378" ht="13.5"/>
    <row r="379" ht="13.5"/>
    <row r="380" ht="13.5"/>
    <row r="381" ht="13.5"/>
    <row r="382" ht="13.5"/>
    <row r="383" ht="13.5"/>
    <row r="384" ht="13.5"/>
    <row r="385" ht="13.5"/>
    <row r="386" ht="13.5"/>
    <row r="387" ht="13.5"/>
    <row r="388" ht="13.5"/>
    <row r="389" ht="13.5"/>
    <row r="390" ht="13.5"/>
    <row r="391" ht="13.5"/>
    <row r="392" ht="13.5"/>
    <row r="393" ht="13.5"/>
    <row r="394" ht="13.5"/>
    <row r="395" ht="13.5"/>
    <row r="396" ht="13.5"/>
    <row r="397" ht="13.5"/>
    <row r="398" ht="13.5"/>
    <row r="399" ht="13.5"/>
    <row r="400" ht="13.5"/>
    <row r="401" ht="13.5"/>
    <row r="402" ht="13.5"/>
    <row r="403" ht="13.5"/>
    <row r="404" ht="13.5"/>
    <row r="405" ht="13.5"/>
    <row r="406" ht="13.5"/>
    <row r="407" ht="13.5"/>
    <row r="408" ht="13.5"/>
    <row r="409" ht="13.5"/>
    <row r="410" ht="13.5"/>
    <row r="411" ht="13.5"/>
    <row r="412" ht="13.5"/>
    <row r="413" ht="13.5"/>
    <row r="414" ht="13.5"/>
    <row r="415" ht="13.5"/>
    <row r="416" ht="13.5"/>
    <row r="417" ht="13.5"/>
    <row r="418" ht="13.5"/>
    <row r="419" ht="13.5"/>
    <row r="420" ht="13.5"/>
    <row r="421" ht="13.5"/>
    <row r="422" ht="13.5"/>
    <row r="423" ht="13.5"/>
    <row r="424" ht="13.5"/>
    <row r="425" ht="13.5"/>
    <row r="426" ht="13.5"/>
    <row r="427" ht="13.5"/>
    <row r="428" ht="13.5"/>
    <row r="429" ht="13.5"/>
    <row r="430" ht="13.5"/>
    <row r="431" ht="13.5"/>
    <row r="432" ht="13.5"/>
    <row r="433" ht="13.5"/>
    <row r="434" ht="13.5"/>
    <row r="435" ht="13.5"/>
    <row r="436" ht="13.5"/>
    <row r="437" ht="13.5"/>
    <row r="438" ht="13.5"/>
    <row r="439" ht="13.5"/>
    <row r="440" ht="13.5"/>
    <row r="441" ht="13.5"/>
    <row r="442" ht="13.5"/>
    <row r="443" ht="13.5"/>
    <row r="444" ht="13.5"/>
    <row r="445" ht="13.5"/>
    <row r="446" ht="13.5"/>
    <row r="447" ht="13.5"/>
    <row r="448" ht="13.5"/>
    <row r="449" ht="13.5"/>
    <row r="450" ht="13.5"/>
    <row r="451" ht="13.5"/>
    <row r="452" ht="13.5"/>
    <row r="453" ht="13.5"/>
    <row r="454" ht="13.5"/>
    <row r="455" ht="13.5"/>
    <row r="456" ht="13.5"/>
    <row r="457" ht="13.5"/>
    <row r="458" ht="13.5"/>
    <row r="459" ht="13.5"/>
    <row r="460" ht="13.5"/>
    <row r="461" ht="13.5"/>
    <row r="462" ht="13.5"/>
    <row r="463" ht="13.5"/>
    <row r="464" ht="13.5"/>
    <row r="465" ht="13.5"/>
    <row r="466" ht="13.5"/>
    <row r="467" ht="13.5"/>
    <row r="468" ht="13.5"/>
    <row r="469" ht="13.5"/>
    <row r="470" ht="13.5"/>
    <row r="471" ht="13.5"/>
    <row r="472" ht="13.5"/>
    <row r="473" ht="13.5"/>
    <row r="474" ht="13.5"/>
    <row r="475" ht="13.5"/>
    <row r="476" ht="13.5"/>
    <row r="477" ht="13.5"/>
    <row r="478" ht="13.5"/>
    <row r="479" ht="13.5"/>
    <row r="480" ht="13.5"/>
    <row r="481" ht="13.5"/>
    <row r="482" ht="13.5"/>
    <row r="483" ht="13.5"/>
    <row r="484" ht="13.5"/>
    <row r="485" ht="13.5"/>
    <row r="486" ht="13.5"/>
    <row r="487" ht="13.5"/>
    <row r="488" ht="13.5"/>
    <row r="489" ht="13.5"/>
    <row r="490" ht="13.5"/>
    <row r="491" ht="13.5"/>
    <row r="492" ht="13.5"/>
    <row r="493" ht="13.5"/>
    <row r="494" ht="13.5"/>
    <row r="495" ht="13.5"/>
    <row r="496" ht="13.5"/>
    <row r="497" ht="13.5"/>
    <row r="498" ht="13.5"/>
    <row r="499" ht="13.5"/>
    <row r="500" ht="13.5"/>
    <row r="501" ht="13.5"/>
    <row r="502" ht="13.5"/>
    <row r="503" ht="13.5"/>
    <row r="504" ht="13.5"/>
    <row r="505" ht="13.5"/>
    <row r="506" ht="13.5"/>
    <row r="507" ht="13.5"/>
    <row r="508" ht="13.5"/>
    <row r="509" ht="13.5"/>
    <row r="510" ht="13.5"/>
    <row r="511" ht="13.5"/>
    <row r="512" ht="13.5"/>
    <row r="513" ht="13.5"/>
    <row r="514" ht="13.5"/>
    <row r="515" ht="13.5"/>
    <row r="516" ht="13.5"/>
    <row r="517" ht="13.5"/>
    <row r="518" ht="13.5"/>
    <row r="519" ht="13.5"/>
    <row r="520" ht="13.5"/>
    <row r="521" ht="13.5"/>
    <row r="522" ht="13.5"/>
    <row r="523" ht="13.5"/>
    <row r="524" ht="13.5"/>
    <row r="525" ht="13.5"/>
    <row r="526" ht="13.5"/>
    <row r="527" ht="13.5"/>
    <row r="528" ht="13.5"/>
    <row r="529" ht="13.5"/>
    <row r="530" ht="13.5"/>
    <row r="531" ht="13.5"/>
    <row r="532" ht="13.5"/>
    <row r="533" ht="13.5"/>
    <row r="534" ht="13.5"/>
    <row r="535" ht="13.5"/>
    <row r="536" ht="13.5"/>
    <row r="537" ht="13.5"/>
    <row r="538" ht="13.5"/>
    <row r="539" ht="13.5"/>
    <row r="540" ht="13.5"/>
    <row r="541" ht="13.5"/>
    <row r="542" ht="13.5"/>
    <row r="543" ht="13.5"/>
    <row r="544" ht="13.5"/>
    <row r="545" ht="13.5"/>
    <row r="546" ht="13.5"/>
    <row r="547" ht="13.5"/>
    <row r="548" ht="13.5"/>
    <row r="549" ht="13.5"/>
    <row r="550" ht="13.5"/>
    <row r="551" ht="13.5"/>
    <row r="552" ht="13.5"/>
    <row r="553" ht="13.5"/>
    <row r="554" ht="13.5"/>
    <row r="555" ht="13.5"/>
    <row r="556" ht="13.5"/>
    <row r="557" ht="13.5"/>
    <row r="558" ht="13.5"/>
    <row r="559" ht="13.5"/>
    <row r="560" ht="13.5"/>
    <row r="561" ht="13.5"/>
    <row r="562" ht="13.5"/>
    <row r="563" ht="13.5"/>
    <row r="564" ht="13.5"/>
    <row r="565" ht="13.5"/>
    <row r="566" ht="13.5"/>
    <row r="567" ht="13.5"/>
    <row r="568" ht="13.5"/>
    <row r="569" ht="13.5"/>
    <row r="570" ht="13.5"/>
    <row r="571" ht="13.5"/>
    <row r="572" ht="13.5"/>
    <row r="573" ht="13.5"/>
    <row r="574" ht="13.5"/>
    <row r="575" ht="13.5"/>
    <row r="576" ht="13.5"/>
    <row r="577" ht="13.5"/>
    <row r="578" ht="13.5"/>
    <row r="579" ht="13.5"/>
    <row r="580" ht="13.5"/>
    <row r="581" ht="13.5"/>
    <row r="582" ht="13.5"/>
    <row r="583" ht="13.5"/>
    <row r="584" ht="13.5"/>
    <row r="585" ht="13.5"/>
    <row r="586" ht="13.5"/>
    <row r="587" ht="13.5"/>
    <row r="588" ht="13.5"/>
    <row r="589" ht="13.5"/>
    <row r="590" ht="13.5"/>
    <row r="591" ht="13.5"/>
    <row r="592" ht="13.5"/>
    <row r="593" ht="13.5"/>
    <row r="594" ht="13.5"/>
    <row r="595" ht="13.5"/>
    <row r="596" ht="13.5"/>
    <row r="597" ht="13.5"/>
    <row r="598" ht="13.5"/>
    <row r="599" ht="13.5"/>
    <row r="600" ht="13.5"/>
    <row r="601" ht="13.5"/>
    <row r="602" ht="13.5"/>
    <row r="603" ht="13.5"/>
    <row r="604" ht="13.5"/>
    <row r="605" ht="13.5"/>
    <row r="606" ht="13.5"/>
    <row r="607" ht="13.5"/>
    <row r="608" ht="13.5"/>
    <row r="609" ht="13.5"/>
    <row r="610" ht="13.5"/>
    <row r="611" ht="13.5"/>
    <row r="612" ht="13.5"/>
    <row r="613" ht="13.5"/>
    <row r="614" ht="13.5"/>
    <row r="615" ht="13.5"/>
    <row r="616" ht="13.5"/>
    <row r="617" ht="13.5"/>
    <row r="618" ht="13.5"/>
    <row r="619" ht="13.5"/>
    <row r="620" ht="13.5"/>
    <row r="621" ht="13.5"/>
    <row r="622" ht="13.5"/>
    <row r="623" ht="13.5"/>
    <row r="624" ht="13.5"/>
    <row r="625" ht="13.5"/>
    <row r="626" ht="13.5"/>
    <row r="627" ht="13.5"/>
    <row r="628" ht="13.5"/>
    <row r="629" ht="13.5"/>
    <row r="630" ht="13.5"/>
    <row r="631" ht="13.5"/>
    <row r="632" ht="13.5"/>
    <row r="633" ht="13.5"/>
    <row r="634" ht="13.5"/>
    <row r="635" ht="13.5"/>
    <row r="636" ht="13.5"/>
    <row r="637" ht="13.5"/>
    <row r="638" ht="13.5"/>
    <row r="639" ht="13.5"/>
    <row r="640" ht="13.5"/>
    <row r="641" ht="13.5"/>
    <row r="642" ht="13.5"/>
    <row r="643" ht="13.5"/>
    <row r="644" ht="13.5"/>
    <row r="645" ht="13.5"/>
    <row r="646" ht="13.5"/>
    <row r="647" ht="13.5"/>
    <row r="648" ht="13.5"/>
    <row r="649" ht="13.5"/>
    <row r="650" ht="13.5"/>
    <row r="651" ht="13.5"/>
    <row r="652" ht="13.5"/>
    <row r="653" ht="13.5"/>
    <row r="654" ht="13.5"/>
    <row r="655" ht="13.5"/>
    <row r="656" ht="13.5"/>
    <row r="657" ht="13.5"/>
    <row r="658" ht="13.5"/>
    <row r="659" ht="13.5"/>
    <row r="660" ht="13.5"/>
    <row r="661" ht="13.5"/>
    <row r="662" ht="13.5"/>
    <row r="663" ht="13.5"/>
    <row r="664" ht="13.5"/>
    <row r="665" ht="13.5"/>
    <row r="666" ht="13.5"/>
    <row r="667" ht="13.5"/>
    <row r="668" ht="13.5"/>
    <row r="669" ht="13.5"/>
    <row r="670" ht="13.5"/>
    <row r="671" ht="13.5"/>
    <row r="672" ht="13.5"/>
    <row r="673" ht="13.5"/>
    <row r="674" ht="13.5"/>
    <row r="675" ht="13.5"/>
    <row r="676" ht="13.5"/>
    <row r="677" ht="13.5"/>
    <row r="678" ht="13.5"/>
    <row r="679" ht="13.5"/>
    <row r="680" ht="13.5"/>
    <row r="681" ht="13.5"/>
    <row r="682" ht="13.5"/>
    <row r="683" ht="13.5"/>
    <row r="684" ht="13.5"/>
    <row r="685" ht="13.5"/>
    <row r="686" ht="13.5"/>
    <row r="687" ht="13.5"/>
    <row r="688" ht="13.5"/>
    <row r="689" ht="13.5"/>
    <row r="690" ht="13.5"/>
    <row r="691" ht="13.5"/>
    <row r="692" ht="13.5"/>
    <row r="693" ht="13.5"/>
    <row r="694" ht="13.5"/>
    <row r="695" ht="13.5"/>
    <row r="696" ht="13.5"/>
    <row r="697" ht="13.5"/>
    <row r="698" ht="13.5"/>
    <row r="699" ht="13.5"/>
    <row r="700" ht="13.5"/>
    <row r="701" ht="13.5"/>
    <row r="702" ht="13.5"/>
    <row r="703" ht="13.5"/>
    <row r="704" ht="13.5"/>
    <row r="705" ht="13.5"/>
    <row r="706" ht="13.5"/>
    <row r="707" ht="13.5"/>
    <row r="708" ht="13.5"/>
    <row r="709" ht="13.5"/>
    <row r="710" ht="13.5"/>
    <row r="711" ht="13.5"/>
    <row r="712" ht="13.5"/>
    <row r="713" ht="13.5"/>
    <row r="714" ht="13.5"/>
    <row r="715" ht="13.5"/>
    <row r="716" ht="13.5"/>
    <row r="717" ht="13.5"/>
    <row r="718" ht="13.5"/>
    <row r="719" ht="13.5"/>
    <row r="720" ht="13.5"/>
    <row r="721" ht="13.5"/>
    <row r="722" ht="13.5"/>
    <row r="723" ht="13.5"/>
    <row r="724" ht="13.5"/>
    <row r="725" ht="13.5"/>
    <row r="726" ht="13.5"/>
    <row r="727" ht="13.5"/>
    <row r="728" ht="13.5"/>
    <row r="729" ht="13.5"/>
    <row r="730" ht="13.5"/>
    <row r="731" ht="13.5"/>
    <row r="732" ht="13.5"/>
    <row r="733" ht="13.5"/>
    <row r="734" ht="13.5"/>
    <row r="735" ht="13.5"/>
    <row r="736" ht="13.5"/>
    <row r="737" ht="13.5"/>
    <row r="738" ht="13.5"/>
    <row r="739" ht="13.5"/>
    <row r="740" ht="13.5"/>
    <row r="741" ht="13.5"/>
    <row r="742" ht="13.5"/>
    <row r="743" ht="13.5"/>
    <row r="744" ht="13.5"/>
    <row r="745" ht="13.5"/>
    <row r="746" ht="13.5"/>
    <row r="747" ht="13.5"/>
    <row r="748" ht="13.5"/>
    <row r="749" ht="13.5"/>
    <row r="750" ht="13.5"/>
    <row r="751" ht="13.5"/>
    <row r="752" ht="13.5"/>
    <row r="753" ht="13.5"/>
    <row r="754" ht="13.5"/>
    <row r="755" ht="13.5"/>
    <row r="756" ht="13.5"/>
    <row r="757" ht="13.5"/>
    <row r="758" ht="13.5"/>
    <row r="759" ht="13.5"/>
    <row r="760" ht="13.5"/>
    <row r="761" ht="13.5"/>
    <row r="762" ht="13.5"/>
    <row r="763" ht="13.5"/>
    <row r="764" ht="13.5"/>
    <row r="765" ht="13.5"/>
    <row r="766" ht="13.5"/>
    <row r="767" ht="13.5"/>
    <row r="768" ht="13.5"/>
    <row r="769" ht="13.5"/>
    <row r="770" ht="13.5"/>
    <row r="771" ht="13.5"/>
    <row r="772" ht="13.5"/>
    <row r="773" ht="13.5"/>
    <row r="774" ht="13.5"/>
    <row r="775" ht="13.5"/>
    <row r="776" ht="13.5"/>
    <row r="777" ht="13.5"/>
    <row r="778" ht="13.5"/>
    <row r="779" ht="13.5"/>
    <row r="780" ht="13.5"/>
    <row r="781" ht="13.5"/>
    <row r="782" ht="13.5"/>
    <row r="783" ht="13.5"/>
    <row r="784" ht="13.5"/>
    <row r="785" ht="13.5"/>
    <row r="786" ht="13.5"/>
    <row r="787" ht="13.5"/>
    <row r="788" ht="13.5"/>
    <row r="789" ht="13.5"/>
    <row r="790" ht="13.5"/>
    <row r="791" ht="13.5"/>
    <row r="792" ht="13.5"/>
    <row r="793" ht="13.5"/>
    <row r="794" ht="13.5"/>
    <row r="795" ht="13.5"/>
    <row r="796" ht="13.5"/>
    <row r="797" ht="13.5"/>
    <row r="798" ht="13.5"/>
    <row r="799" ht="13.5"/>
    <row r="800" ht="13.5"/>
    <row r="801" ht="13.5"/>
    <row r="802" ht="13.5"/>
    <row r="803" ht="13.5"/>
    <row r="804" ht="13.5"/>
    <row r="805" ht="13.5"/>
    <row r="806" ht="13.5"/>
    <row r="807" ht="13.5"/>
    <row r="808" ht="13.5"/>
    <row r="809" ht="13.5"/>
    <row r="810" ht="13.5"/>
    <row r="811" ht="13.5"/>
    <row r="812" ht="13.5"/>
    <row r="813" ht="13.5"/>
    <row r="814" ht="13.5"/>
    <row r="815" ht="13.5"/>
    <row r="816" ht="13.5"/>
    <row r="817" ht="13.5"/>
    <row r="818" ht="13.5"/>
    <row r="819" ht="13.5"/>
    <row r="820" ht="13.5"/>
    <row r="821" ht="13.5"/>
    <row r="822" ht="13.5"/>
    <row r="823" ht="13.5"/>
    <row r="824" ht="13.5"/>
    <row r="825" ht="13.5"/>
    <row r="826" ht="13.5"/>
    <row r="827" ht="13.5"/>
    <row r="828" ht="13.5"/>
    <row r="829" ht="13.5"/>
    <row r="830" ht="13.5"/>
    <row r="831" ht="13.5"/>
    <row r="832" ht="13.5"/>
    <row r="833" ht="13.5"/>
    <row r="834" ht="13.5"/>
    <row r="835" ht="13.5"/>
    <row r="836" ht="13.5"/>
    <row r="837" ht="13.5"/>
    <row r="838" ht="13.5"/>
    <row r="839" ht="13.5"/>
    <row r="840" ht="13.5"/>
    <row r="841" ht="13.5"/>
    <row r="842" ht="13.5"/>
    <row r="843" ht="13.5"/>
    <row r="844" ht="13.5"/>
    <row r="845" ht="13.5"/>
    <row r="846" ht="13.5"/>
    <row r="847" ht="13.5"/>
    <row r="848" ht="13.5"/>
    <row r="849" ht="13.5"/>
    <row r="850" ht="13.5"/>
    <row r="851" ht="13.5"/>
    <row r="852" ht="13.5"/>
    <row r="853" ht="13.5"/>
    <row r="854" ht="13.5"/>
    <row r="855" ht="13.5"/>
    <row r="856" ht="13.5"/>
    <row r="857" ht="13.5"/>
    <row r="858" ht="13.5"/>
    <row r="859" ht="13.5"/>
    <row r="860" ht="13.5"/>
    <row r="861" ht="13.5"/>
    <row r="862" ht="13.5"/>
    <row r="863" ht="13.5"/>
    <row r="864" ht="13.5"/>
    <row r="865" ht="13.5"/>
    <row r="866" ht="13.5"/>
    <row r="867" ht="13.5"/>
    <row r="868" ht="13.5"/>
    <row r="869" ht="13.5"/>
    <row r="870" ht="13.5"/>
    <row r="871" ht="13.5"/>
    <row r="872" ht="13.5"/>
    <row r="873" ht="13.5"/>
    <row r="874" ht="13.5"/>
    <row r="875" ht="13.5"/>
    <row r="876" ht="13.5"/>
    <row r="877" ht="13.5"/>
    <row r="878" ht="13.5"/>
    <row r="879" ht="13.5"/>
    <row r="880" ht="13.5"/>
    <row r="881" ht="13.5"/>
    <row r="882" ht="13.5"/>
    <row r="883" ht="13.5"/>
    <row r="884" ht="13.5"/>
    <row r="885" ht="13.5"/>
    <row r="886" ht="13.5"/>
    <row r="887" ht="13.5"/>
    <row r="888" ht="13.5"/>
    <row r="889" ht="13.5"/>
    <row r="890" ht="13.5"/>
    <row r="891" ht="13.5"/>
    <row r="892" ht="13.5"/>
    <row r="893" ht="13.5"/>
    <row r="894" ht="13.5"/>
    <row r="895" ht="13.5"/>
    <row r="896" ht="13.5"/>
    <row r="897" ht="13.5"/>
    <row r="898" ht="13.5"/>
    <row r="899" ht="13.5"/>
    <row r="900" ht="13.5"/>
    <row r="901" ht="13.5"/>
    <row r="902" ht="13.5"/>
    <row r="903" ht="13.5"/>
    <row r="904" ht="13.5"/>
    <row r="905" ht="13.5"/>
    <row r="906" ht="13.5"/>
    <row r="907" ht="13.5"/>
    <row r="908" ht="13.5"/>
    <row r="909" ht="13.5"/>
    <row r="910" ht="13.5"/>
    <row r="911" ht="13.5"/>
    <row r="912" ht="13.5"/>
    <row r="913" ht="13.5"/>
    <row r="914" ht="13.5"/>
    <row r="915" ht="13.5"/>
    <row r="916" ht="13.5"/>
    <row r="917" ht="13.5"/>
    <row r="918" ht="13.5"/>
    <row r="919" ht="13.5"/>
    <row r="920" ht="13.5"/>
    <row r="921" ht="13.5"/>
    <row r="922" ht="13.5"/>
    <row r="923" ht="13.5"/>
    <row r="924" ht="13.5"/>
    <row r="925" ht="13.5"/>
    <row r="926" ht="13.5"/>
    <row r="927" ht="13.5"/>
    <row r="928" ht="13.5"/>
    <row r="929" ht="13.5"/>
    <row r="930" ht="13.5"/>
    <row r="931" ht="13.5"/>
    <row r="932" ht="13.5"/>
    <row r="933" ht="13.5"/>
    <row r="934" ht="13.5"/>
    <row r="935" ht="13.5"/>
    <row r="936" ht="13.5"/>
    <row r="937" ht="13.5"/>
    <row r="938" ht="13.5"/>
    <row r="939" ht="13.5"/>
    <row r="940" ht="13.5"/>
    <row r="941" ht="13.5"/>
    <row r="942" ht="13.5"/>
    <row r="943" ht="13.5"/>
    <row r="944" ht="13.5"/>
    <row r="945" ht="13.5"/>
    <row r="946" ht="13.5"/>
    <row r="947" ht="13.5"/>
    <row r="948" ht="13.5"/>
    <row r="949" ht="13.5"/>
    <row r="950" ht="13.5"/>
    <row r="951" ht="13.5"/>
    <row r="952" ht="13.5"/>
    <row r="953" ht="13.5"/>
    <row r="954" ht="13.5"/>
    <row r="955" ht="13.5"/>
    <row r="956" ht="13.5"/>
    <row r="957" ht="13.5"/>
    <row r="958" ht="13.5"/>
    <row r="959" ht="13.5"/>
    <row r="960" ht="13.5"/>
    <row r="961" ht="13.5"/>
    <row r="962" ht="13.5"/>
    <row r="963" ht="13.5"/>
    <row r="964" ht="13.5"/>
    <row r="965" ht="13.5"/>
    <row r="966" ht="13.5"/>
    <row r="967" ht="13.5"/>
    <row r="968" ht="13.5"/>
    <row r="969" ht="13.5"/>
    <row r="970" ht="13.5"/>
    <row r="971" ht="13.5"/>
    <row r="972" ht="13.5"/>
    <row r="973" ht="13.5"/>
    <row r="974" ht="13.5"/>
    <row r="975" ht="13.5"/>
    <row r="976" ht="13.5"/>
    <row r="977" ht="13.5"/>
    <row r="978" ht="13.5"/>
    <row r="979" ht="13.5"/>
    <row r="980" ht="13.5"/>
    <row r="981" ht="13.5"/>
    <row r="982" ht="13.5"/>
    <row r="983" ht="13.5"/>
    <row r="984" ht="13.5"/>
    <row r="985" ht="13.5"/>
    <row r="986" ht="13.5"/>
    <row r="987" ht="13.5"/>
    <row r="988" ht="13.5"/>
    <row r="989" ht="13.5"/>
    <row r="990" ht="13.5"/>
    <row r="991" ht="13.5"/>
    <row r="992" ht="13.5"/>
    <row r="993" ht="13.5"/>
    <row r="994" ht="13.5"/>
    <row r="995" ht="13.5"/>
    <row r="996" ht="13.5"/>
    <row r="997" ht="13.5"/>
    <row r="998" ht="13.5"/>
    <row r="999" ht="13.5"/>
    <row r="1000" ht="13.5"/>
    <row r="1001" ht="13.5"/>
    <row r="1002" ht="13.5"/>
    <row r="1003" ht="13.5"/>
    <row r="1004" ht="13.5"/>
    <row r="1005" ht="13.5"/>
    <row r="1006" ht="13.5"/>
    <row r="1007" ht="13.5"/>
    <row r="1008" ht="13.5"/>
    <row r="1009" ht="13.5"/>
    <row r="1010" ht="13.5"/>
    <row r="1011" ht="13.5"/>
    <row r="1012" ht="13.5"/>
    <row r="1013" ht="13.5"/>
    <row r="1014" ht="13.5"/>
    <row r="1015" ht="13.5"/>
  </sheetData>
  <mergeCells count="1">
    <mergeCell ref="L25:N25"/>
  </mergeCells>
  <conditionalFormatting sqref="C6:D20">
    <cfRule type="notContainsBlanks" dxfId="9" priority="5">
      <formula>LEN(TRIM(C6))&gt;0</formula>
    </cfRule>
  </conditionalFormatting>
  <conditionalFormatting sqref="F6:I20">
    <cfRule type="notContainsBlanks" dxfId="8" priority="4">
      <formula>LEN(TRIM(F6))&gt;0</formula>
    </cfRule>
  </conditionalFormatting>
  <conditionalFormatting sqref="L6:N20">
    <cfRule type="notContainsBlanks" dxfId="7" priority="3">
      <formula>LEN(TRIM(L6))&gt;0</formula>
    </cfRule>
  </conditionalFormatting>
  <conditionalFormatting sqref="R6:T25">
    <cfRule type="notContainsBlanks" dxfId="6" priority="2">
      <formula>LEN(TRIM(R6))&gt;0</formula>
    </cfRule>
  </conditionalFormatting>
  <conditionalFormatting sqref="W6:X15 Z6:AD15">
    <cfRule type="notContainsBlanks" dxfId="5" priority="1">
      <formula>LEN(TRIM(W6))&gt;0</formula>
    </cfRule>
  </conditionalFormatting>
  <pageMargins left="0.7" right="0.7" top="0.75" bottom="0.75" header="0" footer="0"/>
  <pageSetup scale="27"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FF4ECD1-574C-42CB-87A5-EE9775A91E80}">
          <x14:formula1>
            <xm:f>'Validation Sheet'!$M$2:$M$4</xm:f>
          </x14:formula1>
          <xm:sqref>AA6:AA15 G6:G20</xm:sqref>
        </x14:dataValidation>
        <x14:dataValidation type="list" allowBlank="1" showInputMessage="1" showErrorMessage="1" xr:uid="{EEAAD5CD-11D4-4AB0-97A7-0BF99AAD0F3C}">
          <x14:formula1>
            <xm:f>'Validation Sheet'!$K$2:$K$8</xm:f>
          </x14:formula1>
          <xm:sqref>F6:F20</xm:sqref>
        </x14:dataValidation>
        <x14:dataValidation type="list" allowBlank="1" showInputMessage="1" showErrorMessage="1" xr:uid="{274BC1E0-216E-4BE4-9255-08A41D1716F8}">
          <x14:formula1>
            <xm:f>'Validation Sheet'!$O$2:$O$3</xm:f>
          </x14:formula1>
          <xm:sqref>S6:S11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54E4-AF4B-480C-BA36-1A64BDE88982}">
  <sheetPr>
    <tabColor rgb="FF0070C0"/>
  </sheetPr>
  <dimension ref="A1:Z1008"/>
  <sheetViews>
    <sheetView showGridLines="0" workbookViewId="0"/>
  </sheetViews>
  <sheetFormatPr defaultColWidth="14.453125" defaultRowHeight="13.5"/>
  <cols>
    <col min="1" max="1" width="5.453125" style="186" bestFit="1" customWidth="1"/>
    <col min="2" max="2" width="58.81640625" style="103" customWidth="1"/>
    <col min="3" max="3" width="49.6328125" style="103" customWidth="1"/>
    <col min="4" max="4" width="48.36328125" style="103" customWidth="1"/>
    <col min="5" max="6" width="48" style="103" bestFit="1" customWidth="1"/>
    <col min="7" max="25" width="8.81640625" style="103" customWidth="1"/>
    <col min="26" max="16384" width="14.453125" style="103"/>
  </cols>
  <sheetData>
    <row r="1" spans="1:25" ht="14">
      <c r="A1" s="288">
        <f>Governance!A1+1</f>
        <v>61</v>
      </c>
      <c r="B1" s="289" t="s">
        <v>118</v>
      </c>
      <c r="C1" s="290"/>
      <c r="D1" s="128"/>
      <c r="E1" s="150"/>
      <c r="F1" s="150"/>
      <c r="G1" s="111"/>
      <c r="H1" s="111"/>
      <c r="I1" s="111"/>
      <c r="J1" s="111"/>
      <c r="K1" s="111"/>
      <c r="L1" s="111"/>
      <c r="M1" s="111"/>
      <c r="N1" s="111"/>
      <c r="O1" s="111"/>
      <c r="P1" s="111"/>
      <c r="Q1" s="111"/>
      <c r="R1" s="111"/>
      <c r="S1" s="111"/>
      <c r="T1" s="111"/>
      <c r="U1" s="111"/>
      <c r="V1" s="111"/>
      <c r="W1" s="111"/>
      <c r="X1" s="111"/>
      <c r="Y1" s="111"/>
    </row>
    <row r="2" spans="1:25" ht="14" customHeight="1">
      <c r="A2" s="291">
        <f>A1+0.1</f>
        <v>61.1</v>
      </c>
      <c r="B2" s="113" t="s">
        <v>119</v>
      </c>
      <c r="C2" s="223"/>
      <c r="D2" s="114"/>
      <c r="E2" s="150"/>
      <c r="F2" s="150"/>
      <c r="G2" s="111"/>
      <c r="H2" s="111"/>
      <c r="I2" s="111"/>
      <c r="J2" s="111"/>
      <c r="K2" s="111"/>
      <c r="L2" s="111"/>
      <c r="M2" s="111"/>
      <c r="N2" s="111"/>
      <c r="O2" s="111"/>
      <c r="P2" s="111"/>
      <c r="Q2" s="111"/>
      <c r="R2" s="111"/>
      <c r="S2" s="111"/>
      <c r="T2" s="111"/>
      <c r="U2" s="111"/>
      <c r="V2" s="111"/>
      <c r="W2" s="111"/>
      <c r="X2" s="111"/>
      <c r="Y2" s="111"/>
    </row>
    <row r="3" spans="1:25" ht="14.5" thickBot="1">
      <c r="A3" s="292">
        <f>A2+0.1</f>
        <v>61.2</v>
      </c>
      <c r="B3" s="293" t="s">
        <v>120</v>
      </c>
      <c r="C3" s="225"/>
      <c r="D3" s="114"/>
      <c r="E3" s="114"/>
      <c r="F3" s="114"/>
      <c r="G3" s="116"/>
      <c r="H3" s="116"/>
      <c r="I3" s="116"/>
      <c r="J3" s="116"/>
      <c r="K3" s="116"/>
      <c r="L3" s="116"/>
      <c r="M3" s="116"/>
      <c r="N3" s="116"/>
      <c r="O3" s="116"/>
      <c r="P3" s="116"/>
      <c r="Q3" s="116"/>
      <c r="R3" s="116"/>
      <c r="S3" s="116"/>
      <c r="T3" s="116"/>
      <c r="U3" s="116"/>
      <c r="V3" s="116"/>
      <c r="W3" s="116"/>
      <c r="X3" s="116"/>
      <c r="Y3" s="116"/>
    </row>
    <row r="4" spans="1:25" s="91" customFormat="1" ht="14.5" thickBot="1">
      <c r="A4" s="286"/>
      <c r="B4" s="287"/>
      <c r="C4" s="285"/>
      <c r="D4" s="114"/>
      <c r="E4" s="114"/>
      <c r="F4" s="114"/>
      <c r="G4" s="122"/>
      <c r="H4" s="122"/>
      <c r="I4" s="122"/>
      <c r="J4" s="122"/>
      <c r="K4" s="122"/>
      <c r="L4" s="122"/>
      <c r="M4" s="122"/>
      <c r="N4" s="122"/>
      <c r="O4" s="122"/>
      <c r="P4" s="122"/>
      <c r="Q4" s="122"/>
      <c r="R4" s="122"/>
      <c r="S4" s="122"/>
      <c r="T4" s="122"/>
      <c r="U4" s="122"/>
      <c r="V4" s="122"/>
      <c r="W4" s="122"/>
      <c r="X4" s="122"/>
      <c r="Y4" s="122"/>
    </row>
    <row r="5" spans="1:25" s="91" customFormat="1" ht="14">
      <c r="A5" s="401">
        <f>A3+0.1</f>
        <v>61.300000000000004</v>
      </c>
      <c r="B5" s="277" t="s">
        <v>370</v>
      </c>
      <c r="C5" s="278" t="s">
        <v>121</v>
      </c>
      <c r="D5" s="271"/>
      <c r="E5" s="160"/>
      <c r="F5" s="160"/>
      <c r="G5" s="160"/>
      <c r="H5" s="160"/>
      <c r="I5" s="160"/>
      <c r="J5" s="160"/>
      <c r="K5" s="160"/>
      <c r="L5" s="160"/>
      <c r="M5" s="160"/>
      <c r="N5" s="160"/>
      <c r="O5" s="160"/>
      <c r="P5" s="160"/>
      <c r="Q5" s="160"/>
      <c r="R5" s="160"/>
      <c r="S5" s="160"/>
      <c r="T5" s="160"/>
      <c r="U5" s="160"/>
      <c r="V5" s="160"/>
      <c r="W5" s="160"/>
      <c r="X5" s="160"/>
      <c r="Y5" s="160"/>
    </row>
    <row r="6" spans="1:25" ht="14.5" thickBot="1">
      <c r="A6" s="402"/>
      <c r="B6" s="279"/>
      <c r="C6" s="272" t="s">
        <v>122</v>
      </c>
      <c r="D6" s="273"/>
      <c r="E6" s="160"/>
      <c r="F6" s="118"/>
      <c r="G6" s="118"/>
      <c r="H6" s="118"/>
      <c r="I6" s="118"/>
      <c r="J6" s="118"/>
      <c r="K6" s="118"/>
      <c r="L6" s="118"/>
      <c r="M6" s="118"/>
      <c r="N6" s="118"/>
      <c r="O6" s="118"/>
      <c r="P6" s="118"/>
      <c r="Q6" s="118"/>
      <c r="R6" s="118"/>
      <c r="S6" s="118"/>
      <c r="T6" s="118"/>
      <c r="U6" s="118"/>
      <c r="V6" s="118"/>
      <c r="W6" s="118"/>
      <c r="X6" s="118"/>
      <c r="Y6" s="118"/>
    </row>
    <row r="7" spans="1:25" ht="14.5" thickBot="1">
      <c r="A7" s="167"/>
      <c r="B7" s="128"/>
      <c r="C7" s="274"/>
      <c r="D7" s="275"/>
      <c r="E7" s="160"/>
      <c r="F7" s="118"/>
      <c r="G7" s="118"/>
      <c r="H7" s="118"/>
      <c r="I7" s="118"/>
      <c r="J7" s="118"/>
      <c r="K7" s="118"/>
      <c r="L7" s="118"/>
      <c r="M7" s="118"/>
      <c r="N7" s="118"/>
      <c r="O7" s="118"/>
      <c r="P7" s="118"/>
      <c r="Q7" s="118"/>
      <c r="R7" s="118"/>
      <c r="S7" s="118"/>
      <c r="T7" s="118"/>
      <c r="U7" s="118"/>
      <c r="V7" s="118"/>
      <c r="W7" s="118"/>
      <c r="X7" s="118"/>
      <c r="Y7" s="118"/>
    </row>
    <row r="8" spans="1:25" ht="28.5" thickBot="1">
      <c r="A8" s="164">
        <f>A5+0.1</f>
        <v>61.400000000000006</v>
      </c>
      <c r="B8" s="305" t="s">
        <v>334</v>
      </c>
      <c r="C8" s="383"/>
      <c r="D8" s="384"/>
      <c r="E8" s="160"/>
      <c r="F8" s="118"/>
      <c r="G8" s="118"/>
      <c r="H8" s="118"/>
      <c r="I8" s="118"/>
      <c r="J8" s="118"/>
      <c r="K8" s="118"/>
      <c r="L8" s="118"/>
      <c r="M8" s="118"/>
      <c r="N8" s="118"/>
      <c r="O8" s="118"/>
      <c r="P8" s="118"/>
      <c r="Q8" s="118"/>
      <c r="R8" s="118"/>
      <c r="S8" s="118"/>
      <c r="T8" s="118"/>
      <c r="U8" s="118"/>
      <c r="V8" s="118"/>
      <c r="W8" s="118"/>
      <c r="X8" s="118"/>
      <c r="Y8" s="118"/>
    </row>
    <row r="9" spans="1:25" s="91" customFormat="1" ht="14.5" thickBot="1">
      <c r="A9" s="128"/>
      <c r="B9" s="128"/>
      <c r="C9" s="122"/>
      <c r="D9" s="122"/>
      <c r="E9" s="160"/>
      <c r="F9" s="160"/>
      <c r="G9" s="160"/>
      <c r="H9" s="160"/>
      <c r="I9" s="160"/>
      <c r="J9" s="160"/>
      <c r="K9" s="160"/>
      <c r="L9" s="160"/>
      <c r="M9" s="160"/>
      <c r="N9" s="160"/>
      <c r="O9" s="160"/>
      <c r="P9" s="160"/>
      <c r="Q9" s="160"/>
      <c r="R9" s="160"/>
      <c r="S9" s="160"/>
      <c r="T9" s="160"/>
      <c r="U9" s="160"/>
      <c r="V9" s="160"/>
      <c r="W9" s="160"/>
      <c r="X9" s="160"/>
      <c r="Y9" s="160"/>
    </row>
    <row r="10" spans="1:25" s="91" customFormat="1" ht="15" customHeight="1">
      <c r="A10" s="409">
        <f>A8+0.1</f>
        <v>61.500000000000007</v>
      </c>
      <c r="B10" s="280"/>
      <c r="C10" s="270"/>
      <c r="D10" s="281" t="s">
        <v>173</v>
      </c>
      <c r="E10" s="282" t="s">
        <v>174</v>
      </c>
      <c r="F10" s="160"/>
      <c r="G10" s="160"/>
      <c r="H10" s="160"/>
      <c r="I10" s="160"/>
      <c r="J10" s="160"/>
      <c r="K10" s="160"/>
      <c r="L10" s="160"/>
      <c r="M10" s="160"/>
      <c r="N10" s="160"/>
      <c r="O10" s="160"/>
      <c r="P10" s="160"/>
      <c r="Q10" s="160"/>
      <c r="R10" s="160"/>
      <c r="S10" s="160"/>
      <c r="T10" s="160"/>
      <c r="U10" s="160"/>
      <c r="V10" s="160"/>
      <c r="W10" s="160"/>
      <c r="X10" s="160"/>
      <c r="Y10" s="160"/>
    </row>
    <row r="11" spans="1:25" ht="14">
      <c r="A11" s="410"/>
      <c r="B11" s="164"/>
      <c r="C11" s="164" t="s">
        <v>175</v>
      </c>
      <c r="D11" s="222"/>
      <c r="E11" s="223"/>
      <c r="F11" s="111"/>
      <c r="G11" s="111"/>
      <c r="H11" s="111"/>
      <c r="I11" s="111"/>
      <c r="J11" s="111"/>
      <c r="K11" s="111"/>
      <c r="L11" s="111"/>
      <c r="M11" s="111"/>
      <c r="N11" s="111"/>
      <c r="O11" s="111"/>
      <c r="P11" s="111"/>
      <c r="Q11" s="111"/>
      <c r="R11" s="111"/>
      <c r="S11" s="111"/>
      <c r="T11" s="111"/>
      <c r="U11" s="111"/>
      <c r="V11" s="111"/>
      <c r="W11" s="111"/>
      <c r="X11" s="111"/>
      <c r="Y11" s="111"/>
    </row>
    <row r="12" spans="1:25" ht="14">
      <c r="A12" s="410"/>
      <c r="B12" s="164" t="s">
        <v>177</v>
      </c>
      <c r="C12" s="164" t="s">
        <v>129</v>
      </c>
      <c r="D12" s="222"/>
      <c r="E12" s="223"/>
      <c r="F12" s="111"/>
      <c r="G12" s="111"/>
      <c r="H12" s="111"/>
      <c r="I12" s="111"/>
      <c r="J12" s="111"/>
      <c r="K12" s="111"/>
      <c r="L12" s="111"/>
      <c r="M12" s="111"/>
      <c r="N12" s="111"/>
      <c r="O12" s="111"/>
      <c r="P12" s="111"/>
      <c r="Q12" s="111"/>
      <c r="R12" s="111"/>
      <c r="S12" s="111"/>
      <c r="T12" s="111"/>
      <c r="U12" s="111"/>
      <c r="V12" s="111"/>
      <c r="W12" s="111"/>
      <c r="X12" s="111"/>
      <c r="Y12" s="111"/>
    </row>
    <row r="13" spans="1:25" ht="14">
      <c r="A13" s="410"/>
      <c r="B13" s="164"/>
      <c r="C13" s="164" t="s">
        <v>123</v>
      </c>
      <c r="D13" s="227"/>
      <c r="E13" s="224"/>
      <c r="F13" s="111"/>
      <c r="G13" s="111"/>
      <c r="H13" s="111"/>
      <c r="I13" s="111"/>
      <c r="J13" s="111"/>
      <c r="K13" s="111"/>
      <c r="L13" s="111"/>
      <c r="M13" s="111"/>
      <c r="N13" s="111"/>
      <c r="O13" s="111"/>
      <c r="P13" s="111"/>
      <c r="Q13" s="111"/>
      <c r="R13" s="111"/>
      <c r="S13" s="111"/>
      <c r="T13" s="111"/>
      <c r="U13" s="111"/>
      <c r="V13" s="111"/>
      <c r="W13" s="111"/>
      <c r="X13" s="111"/>
      <c r="Y13" s="111"/>
    </row>
    <row r="14" spans="1:25" ht="14.5" thickBot="1">
      <c r="A14" s="411"/>
      <c r="B14" s="283"/>
      <c r="C14" s="283" t="s">
        <v>176</v>
      </c>
      <c r="D14" s="284"/>
      <c r="E14" s="225"/>
      <c r="F14" s="111"/>
      <c r="G14" s="111"/>
      <c r="H14" s="111"/>
      <c r="I14" s="111"/>
      <c r="J14" s="111"/>
      <c r="K14" s="111"/>
      <c r="L14" s="111"/>
      <c r="M14" s="111"/>
      <c r="N14" s="111"/>
      <c r="O14" s="111"/>
      <c r="P14" s="111"/>
      <c r="Q14" s="111"/>
      <c r="R14" s="111"/>
      <c r="S14" s="111"/>
      <c r="T14" s="111"/>
      <c r="U14" s="111"/>
      <c r="V14" s="111"/>
      <c r="W14" s="111"/>
      <c r="X14" s="111"/>
      <c r="Y14" s="111"/>
    </row>
    <row r="15" spans="1:25" ht="42">
      <c r="A15" s="119">
        <f>A10+0.1</f>
        <v>61.600000000000009</v>
      </c>
      <c r="B15" s="163" t="s">
        <v>125</v>
      </c>
      <c r="C15" s="226"/>
      <c r="D15" s="122"/>
      <c r="E15" s="150"/>
      <c r="F15" s="111"/>
      <c r="G15" s="111"/>
      <c r="H15" s="111"/>
      <c r="I15" s="111"/>
      <c r="J15" s="111"/>
      <c r="K15" s="111"/>
      <c r="L15" s="111"/>
      <c r="M15" s="111"/>
      <c r="N15" s="111"/>
      <c r="O15" s="111"/>
      <c r="P15" s="111"/>
      <c r="Q15" s="111"/>
      <c r="R15" s="111"/>
      <c r="S15" s="111"/>
      <c r="T15" s="111"/>
      <c r="U15" s="111"/>
      <c r="V15" s="111"/>
      <c r="W15" s="111"/>
      <c r="X15" s="111"/>
      <c r="Y15" s="111"/>
    </row>
    <row r="16" spans="1:25" ht="14">
      <c r="A16" s="117">
        <f>A15+0.1</f>
        <v>61.70000000000001</v>
      </c>
      <c r="B16" s="123" t="s">
        <v>126</v>
      </c>
      <c r="C16" s="222"/>
      <c r="D16" s="122"/>
      <c r="E16" s="111"/>
      <c r="F16" s="111"/>
      <c r="G16" s="111"/>
      <c r="H16" s="111"/>
      <c r="I16" s="111"/>
      <c r="J16" s="111"/>
      <c r="K16" s="111"/>
      <c r="L16" s="111"/>
      <c r="M16" s="111"/>
      <c r="N16" s="111"/>
      <c r="O16" s="111"/>
      <c r="P16" s="111"/>
      <c r="Q16" s="111"/>
      <c r="R16" s="111"/>
      <c r="S16" s="111"/>
      <c r="T16" s="111"/>
      <c r="U16" s="111"/>
      <c r="V16" s="111"/>
      <c r="W16" s="111"/>
      <c r="X16" s="111"/>
      <c r="Y16" s="111"/>
    </row>
    <row r="17" spans="1:26" ht="28">
      <c r="A17" s="385">
        <f>A16+0.1</f>
        <v>61.800000000000011</v>
      </c>
      <c r="B17" s="124" t="s">
        <v>127</v>
      </c>
      <c r="C17" s="121" t="s">
        <v>128</v>
      </c>
      <c r="D17" s="222"/>
      <c r="E17" s="111"/>
      <c r="F17" s="111"/>
      <c r="G17" s="111"/>
      <c r="H17" s="111"/>
      <c r="I17" s="111"/>
      <c r="J17" s="111"/>
      <c r="K17" s="111"/>
      <c r="L17" s="111"/>
      <c r="M17" s="111"/>
      <c r="N17" s="111"/>
      <c r="O17" s="111"/>
      <c r="P17" s="111"/>
      <c r="Q17" s="111"/>
      <c r="R17" s="111"/>
      <c r="S17" s="111"/>
      <c r="T17" s="111"/>
      <c r="U17" s="111"/>
      <c r="V17" s="111"/>
      <c r="W17" s="111"/>
      <c r="X17" s="111"/>
      <c r="Y17" s="111"/>
    </row>
    <row r="18" spans="1:26" ht="14">
      <c r="A18" s="403"/>
      <c r="B18" s="125"/>
      <c r="C18" s="121" t="s">
        <v>129</v>
      </c>
      <c r="D18" s="222"/>
      <c r="E18" s="111"/>
      <c r="F18" s="111"/>
      <c r="G18" s="111"/>
      <c r="H18" s="111"/>
      <c r="I18" s="111"/>
      <c r="J18" s="111"/>
      <c r="K18" s="111"/>
      <c r="L18" s="111"/>
      <c r="M18" s="111"/>
      <c r="N18" s="111"/>
      <c r="O18" s="111"/>
      <c r="P18" s="111"/>
      <c r="Q18" s="111"/>
      <c r="R18" s="111"/>
      <c r="S18" s="111"/>
      <c r="T18" s="111"/>
      <c r="U18" s="111"/>
      <c r="V18" s="111"/>
      <c r="W18" s="111"/>
      <c r="X18" s="111"/>
      <c r="Y18" s="111"/>
    </row>
    <row r="19" spans="1:26" ht="14">
      <c r="A19" s="403"/>
      <c r="B19" s="125"/>
      <c r="C19" s="121" t="s">
        <v>130</v>
      </c>
      <c r="D19" s="227"/>
      <c r="E19" s="111"/>
      <c r="F19" s="111"/>
      <c r="G19" s="111"/>
      <c r="H19" s="111"/>
      <c r="I19" s="111"/>
      <c r="J19" s="111"/>
      <c r="K19" s="111"/>
      <c r="L19" s="111"/>
      <c r="M19" s="111"/>
      <c r="N19" s="111"/>
      <c r="O19" s="111"/>
      <c r="P19" s="111"/>
      <c r="Q19" s="111"/>
      <c r="R19" s="111"/>
      <c r="S19" s="111"/>
      <c r="T19" s="111"/>
      <c r="U19" s="111"/>
      <c r="V19" s="111"/>
      <c r="W19" s="111"/>
      <c r="X19" s="111"/>
      <c r="Y19" s="111"/>
    </row>
    <row r="20" spans="1:26" ht="14">
      <c r="A20" s="404"/>
      <c r="B20" s="126"/>
      <c r="C20" s="121" t="s">
        <v>131</v>
      </c>
      <c r="D20" s="222"/>
      <c r="E20" s="111"/>
      <c r="F20" s="111"/>
      <c r="G20" s="111"/>
      <c r="H20" s="111"/>
      <c r="I20" s="111"/>
      <c r="J20" s="111"/>
      <c r="K20" s="111"/>
      <c r="L20" s="111"/>
      <c r="M20" s="111"/>
      <c r="N20" s="111"/>
      <c r="O20" s="111"/>
      <c r="P20" s="111"/>
      <c r="Q20" s="111"/>
      <c r="R20" s="111"/>
      <c r="S20" s="111"/>
      <c r="T20" s="111"/>
      <c r="U20" s="111"/>
      <c r="V20" s="111"/>
      <c r="W20" s="111"/>
      <c r="X20" s="111"/>
      <c r="Y20" s="111"/>
    </row>
    <row r="21" spans="1:26" ht="14.5">
      <c r="A21" s="127"/>
      <c r="B21" s="128"/>
      <c r="C21" s="122"/>
      <c r="D21" s="114"/>
      <c r="E21" s="111"/>
      <c r="F21" s="111"/>
      <c r="G21" s="111"/>
      <c r="H21" s="111"/>
      <c r="I21" s="111"/>
      <c r="J21" s="111"/>
      <c r="K21" s="111"/>
      <c r="L21" s="111"/>
      <c r="M21" s="111"/>
      <c r="N21" s="111"/>
      <c r="O21" s="111"/>
      <c r="P21" s="111"/>
      <c r="Q21" s="111"/>
      <c r="R21" s="111"/>
      <c r="S21" s="111"/>
      <c r="T21" s="111"/>
      <c r="U21" s="111"/>
      <c r="V21" s="111"/>
      <c r="W21" s="111"/>
      <c r="X21" s="111"/>
      <c r="Y21" s="111"/>
    </row>
    <row r="22" spans="1:26" ht="14">
      <c r="A22" s="109">
        <f>+A1+1</f>
        <v>62</v>
      </c>
      <c r="B22" s="129" t="s">
        <v>132</v>
      </c>
      <c r="C22" s="110"/>
      <c r="D22" s="110"/>
      <c r="E22" s="111"/>
      <c r="F22" s="111"/>
      <c r="G22" s="111"/>
      <c r="H22" s="111"/>
      <c r="I22" s="111"/>
      <c r="J22" s="111"/>
      <c r="K22" s="111"/>
      <c r="L22" s="111"/>
      <c r="M22" s="111"/>
      <c r="N22" s="111"/>
      <c r="O22" s="111"/>
      <c r="P22" s="111"/>
      <c r="Q22" s="111"/>
      <c r="R22" s="111"/>
      <c r="S22" s="111"/>
      <c r="T22" s="111"/>
      <c r="U22" s="111"/>
      <c r="V22" s="111"/>
      <c r="W22" s="111"/>
      <c r="X22" s="111"/>
      <c r="Y22" s="111"/>
    </row>
    <row r="23" spans="1:26" ht="14.65" customHeight="1" thickBot="1">
      <c r="A23" s="385" t="str">
        <f>A22&amp;".1"</f>
        <v>62.1</v>
      </c>
      <c r="B23" s="130" t="s">
        <v>133</v>
      </c>
      <c r="C23" s="131" t="s">
        <v>134</v>
      </c>
      <c r="D23" s="132" t="s">
        <v>135</v>
      </c>
      <c r="E23" s="133" t="s">
        <v>136</v>
      </c>
      <c r="F23" s="134" t="s">
        <v>137</v>
      </c>
      <c r="G23" s="118"/>
      <c r="H23" s="118"/>
      <c r="I23" s="118"/>
      <c r="J23" s="118"/>
      <c r="K23" s="118"/>
      <c r="L23" s="118"/>
      <c r="M23" s="118"/>
      <c r="N23" s="118"/>
      <c r="O23" s="118"/>
      <c r="P23" s="118"/>
      <c r="Q23" s="118"/>
      <c r="R23" s="118"/>
      <c r="S23" s="118"/>
      <c r="T23" s="118"/>
      <c r="U23" s="118"/>
      <c r="V23" s="118"/>
      <c r="W23" s="118"/>
      <c r="X23" s="118"/>
      <c r="Y23" s="118"/>
      <c r="Z23" s="118"/>
    </row>
    <row r="24" spans="1:26" ht="14.5" thickTop="1">
      <c r="A24" s="391"/>
      <c r="B24" s="135" t="s">
        <v>138</v>
      </c>
      <c r="C24" s="222"/>
      <c r="D24" s="228"/>
      <c r="E24" s="228"/>
      <c r="F24" s="229" t="str">
        <f t="shared" ref="F24:F32" si="0">IFERROR(E24/$E$32,"")</f>
        <v/>
      </c>
      <c r="G24" s="118"/>
      <c r="H24" s="118"/>
      <c r="I24" s="118"/>
      <c r="J24" s="118"/>
      <c r="K24" s="118"/>
      <c r="L24" s="118"/>
      <c r="M24" s="118"/>
      <c r="N24" s="118"/>
      <c r="O24" s="118"/>
      <c r="P24" s="118"/>
      <c r="Q24" s="118"/>
      <c r="R24" s="118"/>
      <c r="S24" s="118"/>
      <c r="T24" s="118"/>
      <c r="U24" s="118"/>
      <c r="V24" s="118"/>
      <c r="W24" s="118"/>
      <c r="X24" s="118"/>
      <c r="Y24" s="118"/>
      <c r="Z24" s="118"/>
    </row>
    <row r="25" spans="1:26" ht="14">
      <c r="A25" s="391"/>
      <c r="B25" s="137" t="s">
        <v>139</v>
      </c>
      <c r="C25" s="222"/>
      <c r="D25" s="228"/>
      <c r="E25" s="228"/>
      <c r="F25" s="229" t="str">
        <f t="shared" si="0"/>
        <v/>
      </c>
      <c r="G25" s="118"/>
      <c r="H25" s="118"/>
      <c r="I25" s="118"/>
      <c r="J25" s="118"/>
      <c r="K25" s="118"/>
      <c r="L25" s="118"/>
      <c r="M25" s="118"/>
      <c r="N25" s="118"/>
      <c r="O25" s="118"/>
      <c r="P25" s="118"/>
      <c r="Q25" s="118"/>
      <c r="R25" s="118"/>
      <c r="S25" s="118"/>
      <c r="T25" s="118"/>
      <c r="U25" s="118"/>
      <c r="V25" s="118"/>
      <c r="W25" s="118"/>
      <c r="X25" s="118"/>
      <c r="Y25" s="118"/>
      <c r="Z25" s="118"/>
    </row>
    <row r="26" spans="1:26" ht="14">
      <c r="A26" s="391"/>
      <c r="B26" s="137" t="s">
        <v>140</v>
      </c>
      <c r="C26" s="222"/>
      <c r="D26" s="228"/>
      <c r="E26" s="228"/>
      <c r="F26" s="229" t="str">
        <f t="shared" si="0"/>
        <v/>
      </c>
      <c r="G26" s="118"/>
      <c r="H26" s="118"/>
      <c r="I26" s="118"/>
      <c r="J26" s="118"/>
      <c r="K26" s="118"/>
      <c r="L26" s="118"/>
      <c r="M26" s="118"/>
      <c r="N26" s="118"/>
      <c r="O26" s="118"/>
      <c r="P26" s="118"/>
      <c r="Q26" s="118"/>
      <c r="R26" s="118"/>
      <c r="S26" s="118"/>
      <c r="T26" s="118"/>
      <c r="U26" s="118"/>
      <c r="V26" s="118"/>
      <c r="W26" s="118"/>
      <c r="X26" s="118"/>
      <c r="Y26" s="118"/>
      <c r="Z26" s="118"/>
    </row>
    <row r="27" spans="1:26" ht="14">
      <c r="A27" s="391"/>
      <c r="B27" s="137" t="s">
        <v>141</v>
      </c>
      <c r="C27" s="222"/>
      <c r="D27" s="228"/>
      <c r="E27" s="228"/>
      <c r="F27" s="229" t="str">
        <f t="shared" si="0"/>
        <v/>
      </c>
      <c r="G27" s="118"/>
      <c r="H27" s="118"/>
      <c r="I27" s="118"/>
      <c r="J27" s="118"/>
      <c r="K27" s="118"/>
      <c r="L27" s="118"/>
      <c r="M27" s="118"/>
      <c r="N27" s="118"/>
      <c r="O27" s="118"/>
      <c r="P27" s="118"/>
      <c r="Q27" s="118"/>
      <c r="R27" s="118"/>
      <c r="S27" s="118"/>
      <c r="T27" s="118"/>
      <c r="U27" s="118"/>
      <c r="V27" s="118"/>
      <c r="W27" s="118"/>
      <c r="X27" s="118"/>
      <c r="Y27" s="118"/>
      <c r="Z27" s="118"/>
    </row>
    <row r="28" spans="1:26" ht="14">
      <c r="A28" s="391"/>
      <c r="B28" s="137" t="s">
        <v>142</v>
      </c>
      <c r="C28" s="222"/>
      <c r="D28" s="228"/>
      <c r="E28" s="228"/>
      <c r="F28" s="229" t="str">
        <f t="shared" si="0"/>
        <v/>
      </c>
      <c r="G28" s="118"/>
      <c r="H28" s="118"/>
      <c r="I28" s="118"/>
      <c r="J28" s="118"/>
      <c r="K28" s="118"/>
      <c r="L28" s="118"/>
      <c r="M28" s="118"/>
      <c r="N28" s="118"/>
      <c r="O28" s="118"/>
      <c r="P28" s="118"/>
      <c r="Q28" s="118"/>
      <c r="R28" s="118"/>
      <c r="S28" s="118"/>
      <c r="T28" s="118"/>
      <c r="U28" s="118"/>
      <c r="V28" s="118"/>
      <c r="W28" s="118"/>
      <c r="X28" s="118"/>
      <c r="Y28" s="118"/>
      <c r="Z28" s="118"/>
    </row>
    <row r="29" spans="1:26" ht="14">
      <c r="A29" s="391"/>
      <c r="B29" s="137" t="s">
        <v>143</v>
      </c>
      <c r="C29" s="222"/>
      <c r="D29" s="228"/>
      <c r="E29" s="228"/>
      <c r="F29" s="229" t="str">
        <f t="shared" si="0"/>
        <v/>
      </c>
      <c r="G29" s="118"/>
      <c r="H29" s="118"/>
      <c r="I29" s="118"/>
      <c r="J29" s="118"/>
      <c r="K29" s="118"/>
      <c r="L29" s="118"/>
      <c r="M29" s="118"/>
      <c r="N29" s="118"/>
      <c r="O29" s="118"/>
      <c r="P29" s="118"/>
      <c r="Q29" s="118"/>
      <c r="R29" s="118"/>
      <c r="S29" s="118"/>
      <c r="T29" s="118"/>
      <c r="U29" s="118"/>
      <c r="V29" s="118"/>
      <c r="W29" s="118"/>
      <c r="X29" s="118"/>
      <c r="Y29" s="118"/>
      <c r="Z29" s="118"/>
    </row>
    <row r="30" spans="1:26" ht="14">
      <c r="A30" s="391"/>
      <c r="B30" s="137" t="s">
        <v>144</v>
      </c>
      <c r="C30" s="222"/>
      <c r="D30" s="228"/>
      <c r="E30" s="228"/>
      <c r="F30" s="229" t="str">
        <f t="shared" si="0"/>
        <v/>
      </c>
      <c r="G30" s="118"/>
      <c r="H30" s="118"/>
      <c r="I30" s="118"/>
      <c r="J30" s="118"/>
      <c r="K30" s="118"/>
      <c r="L30" s="118"/>
      <c r="M30" s="118"/>
      <c r="N30" s="118"/>
      <c r="O30" s="118"/>
      <c r="P30" s="118"/>
      <c r="Q30" s="118"/>
      <c r="R30" s="118"/>
      <c r="S30" s="118"/>
      <c r="T30" s="118"/>
      <c r="U30" s="118"/>
      <c r="V30" s="118"/>
      <c r="W30" s="118"/>
      <c r="X30" s="118"/>
      <c r="Y30" s="118"/>
      <c r="Z30" s="118"/>
    </row>
    <row r="31" spans="1:26" ht="14">
      <c r="A31" s="391"/>
      <c r="B31" s="137" t="s">
        <v>145</v>
      </c>
      <c r="C31" s="222"/>
      <c r="D31" s="228"/>
      <c r="E31" s="228"/>
      <c r="F31" s="229" t="str">
        <f t="shared" si="0"/>
        <v/>
      </c>
      <c r="G31" s="118"/>
      <c r="H31" s="118"/>
      <c r="I31" s="118"/>
      <c r="J31" s="118"/>
      <c r="K31" s="118"/>
      <c r="L31" s="118"/>
      <c r="M31" s="118"/>
      <c r="N31" s="118"/>
      <c r="O31" s="118"/>
      <c r="P31" s="118"/>
      <c r="Q31" s="118"/>
      <c r="R31" s="118"/>
      <c r="S31" s="118"/>
      <c r="T31" s="118"/>
      <c r="U31" s="118"/>
      <c r="V31" s="118"/>
      <c r="W31" s="118"/>
      <c r="X31" s="118"/>
      <c r="Y31" s="118"/>
      <c r="Z31" s="118"/>
    </row>
    <row r="32" spans="1:26" ht="14">
      <c r="A32" s="405"/>
      <c r="B32" s="138" t="s">
        <v>146</v>
      </c>
      <c r="C32" s="139"/>
      <c r="D32" s="140">
        <f>SUM(D24:D31)</f>
        <v>0</v>
      </c>
      <c r="E32" s="141">
        <f>SUM(E24:E31)</f>
        <v>0</v>
      </c>
      <c r="F32" s="142" t="str">
        <f t="shared" si="0"/>
        <v/>
      </c>
      <c r="G32" s="118"/>
      <c r="H32" s="118"/>
      <c r="I32" s="118"/>
      <c r="J32" s="118"/>
      <c r="K32" s="118"/>
      <c r="L32" s="118"/>
      <c r="M32" s="118"/>
      <c r="N32" s="118"/>
      <c r="O32" s="118"/>
      <c r="P32" s="118"/>
      <c r="Q32" s="118"/>
      <c r="R32" s="118"/>
      <c r="S32" s="118"/>
      <c r="T32" s="118"/>
      <c r="U32" s="118"/>
      <c r="V32" s="118"/>
      <c r="W32" s="118"/>
      <c r="X32" s="118"/>
      <c r="Y32" s="118"/>
      <c r="Z32" s="118"/>
    </row>
    <row r="33" spans="1:26" ht="14">
      <c r="A33" s="119"/>
      <c r="B33" s="138"/>
      <c r="C33" s="139"/>
      <c r="D33" s="143"/>
      <c r="E33" s="144"/>
      <c r="F33" s="145"/>
      <c r="G33" s="118"/>
      <c r="H33" s="118"/>
      <c r="I33" s="118"/>
      <c r="J33" s="118"/>
      <c r="K33" s="118"/>
      <c r="L33" s="118"/>
      <c r="M33" s="118"/>
      <c r="N33" s="118"/>
      <c r="O33" s="118"/>
      <c r="P33" s="118"/>
      <c r="Q33" s="118"/>
      <c r="R33" s="118"/>
      <c r="S33" s="118"/>
      <c r="T33" s="118"/>
      <c r="U33" s="118"/>
      <c r="V33" s="118"/>
      <c r="W33" s="118"/>
      <c r="X33" s="118"/>
      <c r="Y33" s="118"/>
      <c r="Z33" s="118"/>
    </row>
    <row r="34" spans="1:26" ht="14.5" thickBot="1">
      <c r="A34" s="406">
        <f>A23+0.1</f>
        <v>62.2</v>
      </c>
      <c r="B34" s="146" t="s">
        <v>371</v>
      </c>
      <c r="C34" s="147" t="s">
        <v>147</v>
      </c>
      <c r="D34" s="148" t="s">
        <v>148</v>
      </c>
      <c r="E34" s="149" t="s">
        <v>149</v>
      </c>
      <c r="F34" s="150"/>
      <c r="G34" s="111"/>
      <c r="H34" s="111"/>
      <c r="I34" s="111"/>
      <c r="J34" s="111"/>
      <c r="K34" s="111"/>
      <c r="L34" s="111"/>
      <c r="M34" s="111"/>
      <c r="N34" s="111"/>
      <c r="O34" s="111"/>
      <c r="P34" s="111"/>
      <c r="Q34" s="111"/>
      <c r="R34" s="111"/>
      <c r="S34" s="111"/>
      <c r="T34" s="111"/>
      <c r="U34" s="111"/>
      <c r="V34" s="111"/>
      <c r="W34" s="111"/>
      <c r="X34" s="111"/>
      <c r="Y34" s="111"/>
      <c r="Z34" s="111"/>
    </row>
    <row r="35" spans="1:26" ht="14.5" thickTop="1">
      <c r="A35" s="407"/>
      <c r="B35" s="151" t="str">
        <f>"Name of Investor holding more than 4.95% "&amp;ROW()-ROW(B34)</f>
        <v>Name of Investor holding more than 4.95% 1</v>
      </c>
      <c r="C35" s="228"/>
      <c r="D35" s="136" t="str">
        <f>IFERROR(C35/$C$43,"")</f>
        <v/>
      </c>
      <c r="E35" s="228"/>
      <c r="F35" s="111"/>
      <c r="G35" s="111"/>
      <c r="H35" s="111"/>
      <c r="I35" s="111"/>
      <c r="J35" s="111"/>
      <c r="K35" s="111"/>
      <c r="L35" s="111"/>
      <c r="M35" s="111"/>
      <c r="N35" s="111"/>
      <c r="O35" s="111"/>
      <c r="P35" s="111"/>
      <c r="Q35" s="111"/>
      <c r="R35" s="111"/>
      <c r="S35" s="111"/>
      <c r="T35" s="111"/>
      <c r="U35" s="111"/>
      <c r="V35" s="111"/>
      <c r="W35" s="111"/>
      <c r="X35" s="111"/>
      <c r="Y35" s="111"/>
      <c r="Z35" s="111"/>
    </row>
    <row r="36" spans="1:26" ht="14">
      <c r="A36" s="407"/>
      <c r="B36" s="152" t="str">
        <f>"Name of Investor holding more than 4.95% "&amp;RIGHT(B35,2)+1</f>
        <v>Name of Investor holding more than 4.95% 2</v>
      </c>
      <c r="C36" s="228"/>
      <c r="D36" s="230" t="str">
        <f t="shared" ref="D36:D42" si="1">IFERROR(C36/$C$43,"")</f>
        <v/>
      </c>
      <c r="E36" s="228"/>
      <c r="F36" s="111"/>
      <c r="G36" s="111"/>
      <c r="H36" s="111"/>
      <c r="I36" s="111"/>
      <c r="J36" s="111"/>
      <c r="K36" s="111"/>
      <c r="L36" s="111"/>
      <c r="M36" s="111"/>
      <c r="N36" s="111"/>
      <c r="O36" s="111"/>
      <c r="P36" s="111"/>
      <c r="Q36" s="111"/>
      <c r="R36" s="111"/>
      <c r="S36" s="111"/>
      <c r="T36" s="111"/>
      <c r="U36" s="111"/>
      <c r="V36" s="111"/>
      <c r="W36" s="111"/>
      <c r="X36" s="111"/>
      <c r="Y36" s="111"/>
      <c r="Z36" s="111"/>
    </row>
    <row r="37" spans="1:26" ht="14">
      <c r="A37" s="407"/>
      <c r="B37" s="152" t="str">
        <f t="shared" ref="B37:B40" si="2">"Name of Investor holding more than 4.95% "&amp;RIGHT(B36,2)+1</f>
        <v>Name of Investor holding more than 4.95% 3</v>
      </c>
      <c r="C37" s="228"/>
      <c r="D37" s="230" t="str">
        <f t="shared" si="1"/>
        <v/>
      </c>
      <c r="E37" s="228"/>
      <c r="F37" s="111"/>
      <c r="G37" s="111"/>
      <c r="H37" s="111"/>
      <c r="I37" s="111"/>
      <c r="J37" s="111"/>
      <c r="K37" s="111"/>
      <c r="L37" s="111"/>
      <c r="M37" s="111"/>
      <c r="N37" s="111"/>
      <c r="O37" s="111"/>
      <c r="P37" s="111"/>
      <c r="Q37" s="111"/>
      <c r="R37" s="111"/>
      <c r="S37" s="111"/>
      <c r="T37" s="111"/>
      <c r="U37" s="111"/>
      <c r="V37" s="111"/>
      <c r="W37" s="111"/>
      <c r="X37" s="111"/>
      <c r="Y37" s="111"/>
      <c r="Z37" s="111"/>
    </row>
    <row r="38" spans="1:26" ht="14">
      <c r="A38" s="407"/>
      <c r="B38" s="152" t="str">
        <f t="shared" si="2"/>
        <v>Name of Investor holding more than 4.95% 4</v>
      </c>
      <c r="C38" s="228"/>
      <c r="D38" s="230" t="str">
        <f t="shared" si="1"/>
        <v/>
      </c>
      <c r="E38" s="228"/>
      <c r="F38" s="111"/>
      <c r="G38" s="111"/>
      <c r="H38" s="111"/>
      <c r="I38" s="111"/>
      <c r="J38" s="111"/>
      <c r="K38" s="111"/>
      <c r="L38" s="111"/>
      <c r="M38" s="111"/>
      <c r="N38" s="111"/>
      <c r="O38" s="111"/>
      <c r="P38" s="111"/>
      <c r="Q38" s="111"/>
      <c r="R38" s="111"/>
      <c r="S38" s="111"/>
      <c r="T38" s="111"/>
      <c r="U38" s="111"/>
      <c r="V38" s="111"/>
      <c r="W38" s="111"/>
      <c r="X38" s="111"/>
      <c r="Y38" s="111"/>
      <c r="Z38" s="111"/>
    </row>
    <row r="39" spans="1:26" ht="14">
      <c r="A39" s="407"/>
      <c r="B39" s="152" t="str">
        <f t="shared" si="2"/>
        <v>Name of Investor holding more than 4.95% 5</v>
      </c>
      <c r="C39" s="228"/>
      <c r="D39" s="230" t="str">
        <f t="shared" si="1"/>
        <v/>
      </c>
      <c r="E39" s="228"/>
      <c r="F39" s="111"/>
      <c r="G39" s="111"/>
      <c r="H39" s="111"/>
      <c r="I39" s="111"/>
      <c r="J39" s="111"/>
      <c r="K39" s="111"/>
      <c r="L39" s="111"/>
      <c r="M39" s="111"/>
      <c r="N39" s="111"/>
      <c r="O39" s="111"/>
      <c r="P39" s="111"/>
      <c r="Q39" s="111"/>
      <c r="R39" s="111"/>
      <c r="S39" s="111"/>
      <c r="T39" s="111"/>
      <c r="U39" s="111"/>
      <c r="V39" s="111"/>
      <c r="W39" s="111"/>
      <c r="X39" s="111"/>
      <c r="Y39" s="111"/>
      <c r="Z39" s="111"/>
    </row>
    <row r="40" spans="1:26" ht="14">
      <c r="A40" s="407"/>
      <c r="B40" s="152" t="str">
        <f t="shared" si="2"/>
        <v>Name of Investor holding more than 4.95% 6</v>
      </c>
      <c r="C40" s="228"/>
      <c r="D40" s="230" t="str">
        <f t="shared" si="1"/>
        <v/>
      </c>
      <c r="E40" s="228"/>
      <c r="F40" s="111"/>
      <c r="G40" s="111"/>
      <c r="H40" s="111"/>
      <c r="I40" s="111"/>
      <c r="J40" s="111"/>
      <c r="K40" s="111"/>
      <c r="L40" s="111"/>
      <c r="M40" s="111"/>
      <c r="N40" s="111"/>
      <c r="O40" s="111"/>
      <c r="P40" s="111"/>
      <c r="Q40" s="111"/>
      <c r="R40" s="111"/>
      <c r="S40" s="111"/>
      <c r="T40" s="111"/>
      <c r="U40" s="111"/>
      <c r="V40" s="111"/>
      <c r="W40" s="111"/>
      <c r="X40" s="111"/>
      <c r="Y40" s="111"/>
      <c r="Z40" s="111"/>
    </row>
    <row r="41" spans="1:26" ht="14">
      <c r="A41" s="407"/>
      <c r="B41" s="152" t="str">
        <f>"New Investor in FY24 "&amp;ROW()-ROW(B40)</f>
        <v>New Investor in FY24 1</v>
      </c>
      <c r="C41" s="228"/>
      <c r="D41" s="230" t="str">
        <f t="shared" si="1"/>
        <v/>
      </c>
      <c r="E41" s="228"/>
      <c r="F41" s="111"/>
      <c r="G41" s="111"/>
      <c r="H41" s="111"/>
      <c r="I41" s="111"/>
      <c r="J41" s="111"/>
      <c r="K41" s="111"/>
      <c r="L41" s="111"/>
      <c r="M41" s="111"/>
      <c r="N41" s="111"/>
      <c r="O41" s="111"/>
      <c r="P41" s="111"/>
      <c r="Q41" s="111"/>
      <c r="R41" s="111"/>
      <c r="S41" s="111"/>
      <c r="T41" s="111"/>
      <c r="U41" s="111"/>
      <c r="V41" s="111"/>
      <c r="W41" s="111"/>
      <c r="X41" s="111"/>
      <c r="Y41" s="111"/>
      <c r="Z41" s="111"/>
    </row>
    <row r="42" spans="1:26" ht="14">
      <c r="A42" s="407"/>
      <c r="B42" s="152" t="str">
        <f>"New Investor in FY24 "&amp;RIGHT(B41,2)+1</f>
        <v>New Investor in FY24 2</v>
      </c>
      <c r="C42" s="228"/>
      <c r="D42" s="230" t="str">
        <f t="shared" si="1"/>
        <v/>
      </c>
      <c r="E42" s="228"/>
      <c r="F42" s="111"/>
      <c r="G42" s="111"/>
      <c r="H42" s="111"/>
      <c r="I42" s="111"/>
      <c r="J42" s="111"/>
      <c r="K42" s="111"/>
      <c r="L42" s="111"/>
      <c r="M42" s="111"/>
      <c r="N42" s="111"/>
      <c r="O42" s="111"/>
      <c r="P42" s="111"/>
      <c r="Q42" s="111"/>
      <c r="R42" s="111"/>
      <c r="S42" s="111"/>
      <c r="T42" s="111"/>
      <c r="U42" s="111"/>
      <c r="V42" s="111"/>
      <c r="W42" s="111"/>
      <c r="X42" s="111"/>
      <c r="Y42" s="111"/>
      <c r="Z42" s="111"/>
    </row>
    <row r="43" spans="1:26" ht="14.5" thickBot="1">
      <c r="A43" s="408"/>
      <c r="B43" s="153" t="s">
        <v>146</v>
      </c>
      <c r="C43" s="154">
        <f>SUM(C35:C42)</f>
        <v>0</v>
      </c>
      <c r="D43" s="155" t="str">
        <f>IFERROR(C43/$C$43,"")</f>
        <v/>
      </c>
      <c r="E43" s="156">
        <f>SUM(E35:E42)</f>
        <v>0</v>
      </c>
      <c r="F43" s="111"/>
      <c r="G43" s="111"/>
      <c r="H43" s="111"/>
      <c r="I43" s="111"/>
      <c r="J43" s="111"/>
      <c r="K43" s="111"/>
      <c r="L43" s="111"/>
      <c r="M43" s="111"/>
      <c r="N43" s="111"/>
      <c r="O43" s="111"/>
      <c r="P43" s="111"/>
      <c r="Q43" s="111"/>
      <c r="R43" s="111"/>
      <c r="S43" s="111"/>
      <c r="T43" s="111"/>
      <c r="U43" s="111"/>
      <c r="V43" s="111"/>
      <c r="W43" s="111"/>
      <c r="X43" s="111"/>
      <c r="Y43" s="111"/>
      <c r="Z43" s="111"/>
    </row>
    <row r="44" spans="1:26" ht="15" thickTop="1" thickBot="1">
      <c r="A44" s="398">
        <f>A34+0.1</f>
        <v>62.300000000000004</v>
      </c>
      <c r="B44" s="388" t="s">
        <v>150</v>
      </c>
      <c r="C44" s="157" t="s">
        <v>151</v>
      </c>
      <c r="D44" s="158" t="s">
        <v>152</v>
      </c>
      <c r="E44" s="150"/>
      <c r="F44" s="111"/>
      <c r="G44" s="111"/>
      <c r="H44" s="111"/>
      <c r="I44" s="111"/>
      <c r="J44" s="111"/>
      <c r="K44" s="111"/>
      <c r="L44" s="111"/>
      <c r="M44" s="111"/>
      <c r="N44" s="111"/>
      <c r="O44" s="111"/>
      <c r="P44" s="111"/>
      <c r="Q44" s="111"/>
      <c r="R44" s="111"/>
      <c r="S44" s="111"/>
      <c r="T44" s="111"/>
      <c r="U44" s="111"/>
      <c r="V44" s="111"/>
      <c r="W44" s="111"/>
      <c r="X44" s="111"/>
      <c r="Y44" s="111"/>
    </row>
    <row r="45" spans="1:26" ht="14.5" thickTop="1">
      <c r="A45" s="399"/>
      <c r="B45" s="389"/>
      <c r="C45" s="222"/>
      <c r="D45" s="222"/>
      <c r="E45" s="150"/>
      <c r="F45" s="111"/>
      <c r="G45" s="111"/>
      <c r="H45" s="111"/>
      <c r="I45" s="111"/>
      <c r="J45" s="111"/>
      <c r="K45" s="111"/>
      <c r="L45" s="111"/>
      <c r="M45" s="111"/>
      <c r="N45" s="111"/>
      <c r="O45" s="111"/>
      <c r="P45" s="111"/>
      <c r="Q45" s="111"/>
      <c r="R45" s="111"/>
      <c r="S45" s="111"/>
      <c r="T45" s="111"/>
      <c r="U45" s="111"/>
      <c r="V45" s="111"/>
      <c r="W45" s="111"/>
      <c r="X45" s="111"/>
      <c r="Y45" s="111"/>
    </row>
    <row r="46" spans="1:26" ht="14">
      <c r="A46" s="399"/>
      <c r="B46" s="389"/>
      <c r="C46" s="222"/>
      <c r="D46" s="222"/>
      <c r="E46" s="150"/>
      <c r="F46" s="111"/>
      <c r="G46" s="111"/>
      <c r="H46" s="111"/>
      <c r="I46" s="111"/>
      <c r="J46" s="111"/>
      <c r="K46" s="111"/>
      <c r="L46" s="111"/>
      <c r="M46" s="111"/>
      <c r="N46" s="111"/>
      <c r="O46" s="111"/>
      <c r="P46" s="111"/>
      <c r="Q46" s="111"/>
      <c r="R46" s="111"/>
      <c r="S46" s="111"/>
      <c r="T46" s="111"/>
      <c r="U46" s="111"/>
      <c r="V46" s="111"/>
      <c r="W46" s="111"/>
      <c r="X46" s="111"/>
      <c r="Y46" s="111"/>
    </row>
    <row r="47" spans="1:26" ht="14">
      <c r="A47" s="399"/>
      <c r="B47" s="389"/>
      <c r="C47" s="222"/>
      <c r="D47" s="222"/>
      <c r="E47" s="150"/>
      <c r="F47" s="111"/>
      <c r="G47" s="111"/>
      <c r="H47" s="111"/>
      <c r="I47" s="111"/>
      <c r="J47" s="111"/>
      <c r="K47" s="111"/>
      <c r="L47" s="111"/>
      <c r="M47" s="111"/>
      <c r="N47" s="111"/>
      <c r="O47" s="111"/>
      <c r="P47" s="111"/>
      <c r="Q47" s="111"/>
      <c r="R47" s="111"/>
      <c r="S47" s="111"/>
      <c r="T47" s="111"/>
      <c r="U47" s="111"/>
      <c r="V47" s="111"/>
      <c r="W47" s="111"/>
      <c r="X47" s="111"/>
      <c r="Y47" s="111"/>
    </row>
    <row r="48" spans="1:26" ht="14">
      <c r="A48" s="399"/>
      <c r="B48" s="389"/>
      <c r="C48" s="222"/>
      <c r="D48" s="222"/>
      <c r="E48" s="150"/>
      <c r="F48" s="111"/>
      <c r="G48" s="111"/>
      <c r="H48" s="111"/>
      <c r="I48" s="111"/>
      <c r="J48" s="111"/>
      <c r="K48" s="111"/>
      <c r="L48" s="111"/>
      <c r="M48" s="111"/>
      <c r="N48" s="111"/>
      <c r="O48" s="111"/>
      <c r="P48" s="111"/>
      <c r="Q48" s="111"/>
      <c r="R48" s="111"/>
      <c r="S48" s="111"/>
      <c r="T48" s="111"/>
      <c r="U48" s="111"/>
      <c r="V48" s="111"/>
      <c r="W48" s="111"/>
      <c r="X48" s="111"/>
      <c r="Y48" s="111"/>
    </row>
    <row r="49" spans="1:25" ht="14">
      <c r="A49" s="400"/>
      <c r="B49" s="390"/>
      <c r="C49" s="222"/>
      <c r="D49" s="222"/>
      <c r="E49" s="150"/>
      <c r="F49" s="111"/>
      <c r="G49" s="111"/>
      <c r="H49" s="111"/>
      <c r="I49" s="111"/>
      <c r="J49" s="111"/>
      <c r="K49" s="111"/>
      <c r="L49" s="111"/>
      <c r="M49" s="111"/>
      <c r="N49" s="111"/>
      <c r="O49" s="111"/>
      <c r="P49" s="111"/>
      <c r="Q49" s="111"/>
      <c r="R49" s="111"/>
      <c r="S49" s="111"/>
      <c r="T49" s="111"/>
      <c r="U49" s="111"/>
      <c r="V49" s="111"/>
      <c r="W49" s="111"/>
      <c r="X49" s="111"/>
      <c r="Y49" s="111"/>
    </row>
    <row r="50" spans="1:25" ht="28">
      <c r="A50" s="159">
        <f>A44+0.1</f>
        <v>62.400000000000006</v>
      </c>
      <c r="B50" s="115" t="s">
        <v>33</v>
      </c>
      <c r="C50" s="222"/>
      <c r="D50" s="160"/>
      <c r="E50" s="111"/>
      <c r="F50" s="111"/>
      <c r="G50" s="111"/>
      <c r="H50" s="111"/>
      <c r="I50" s="111"/>
      <c r="J50" s="111"/>
      <c r="K50" s="111"/>
      <c r="L50" s="111"/>
      <c r="M50" s="111"/>
      <c r="N50" s="111"/>
      <c r="O50" s="111"/>
      <c r="P50" s="111"/>
      <c r="Q50" s="111"/>
      <c r="R50" s="111"/>
      <c r="S50" s="111"/>
      <c r="T50" s="111"/>
      <c r="U50" s="111"/>
      <c r="V50" s="111"/>
      <c r="W50" s="111"/>
      <c r="X50" s="111"/>
      <c r="Y50" s="111"/>
    </row>
    <row r="51" spans="1:25" ht="14">
      <c r="A51" s="159">
        <f>A50+0.1</f>
        <v>62.500000000000007</v>
      </c>
      <c r="B51" s="115" t="s">
        <v>34</v>
      </c>
      <c r="C51" s="222"/>
      <c r="D51" s="160"/>
      <c r="E51" s="111"/>
      <c r="F51" s="111"/>
      <c r="G51" s="111"/>
      <c r="H51" s="111"/>
      <c r="I51" s="111"/>
      <c r="J51" s="111"/>
      <c r="K51" s="111"/>
      <c r="L51" s="111"/>
      <c r="M51" s="111"/>
      <c r="N51" s="111"/>
      <c r="O51" s="111"/>
      <c r="P51" s="111"/>
      <c r="Q51" s="111"/>
      <c r="R51" s="111"/>
      <c r="S51" s="111"/>
      <c r="T51" s="111"/>
      <c r="U51" s="111"/>
      <c r="V51" s="111"/>
      <c r="W51" s="111"/>
      <c r="X51" s="111"/>
      <c r="Y51" s="111"/>
    </row>
    <row r="52" spans="1:25" ht="14">
      <c r="A52" s="161">
        <f>+A51+0.1</f>
        <v>62.600000000000009</v>
      </c>
      <c r="B52" s="115" t="s">
        <v>35</v>
      </c>
      <c r="C52" s="222"/>
      <c r="D52" s="150"/>
      <c r="E52" s="111"/>
      <c r="F52" s="111"/>
      <c r="G52" s="111"/>
      <c r="H52" s="111"/>
      <c r="I52" s="111"/>
      <c r="J52" s="111"/>
      <c r="K52" s="111"/>
      <c r="L52" s="111"/>
      <c r="M52" s="111"/>
      <c r="N52" s="111"/>
      <c r="O52" s="111"/>
      <c r="P52" s="111"/>
      <c r="Q52" s="111"/>
      <c r="R52" s="111"/>
      <c r="S52" s="111"/>
      <c r="T52" s="111"/>
      <c r="U52" s="111"/>
      <c r="V52" s="111"/>
      <c r="W52" s="111"/>
      <c r="X52" s="111"/>
      <c r="Y52" s="111"/>
    </row>
    <row r="53" spans="1:25" ht="14">
      <c r="A53" s="296">
        <f>+A52+0.1</f>
        <v>62.70000000000001</v>
      </c>
      <c r="B53" s="297" t="s">
        <v>36</v>
      </c>
      <c r="C53" s="276"/>
      <c r="D53" s="122"/>
      <c r="E53" s="111"/>
      <c r="F53" s="111"/>
      <c r="G53" s="111"/>
      <c r="H53" s="111"/>
      <c r="I53" s="111"/>
      <c r="J53" s="111"/>
      <c r="K53" s="111"/>
      <c r="L53" s="111"/>
      <c r="M53" s="111"/>
      <c r="N53" s="111"/>
      <c r="O53" s="111"/>
      <c r="P53" s="111"/>
      <c r="Q53" s="111"/>
      <c r="R53" s="111"/>
      <c r="S53" s="111"/>
      <c r="T53" s="111"/>
      <c r="U53" s="111"/>
      <c r="V53" s="111"/>
      <c r="W53" s="111"/>
      <c r="X53" s="111"/>
      <c r="Y53" s="111"/>
    </row>
    <row r="54" spans="1:25" ht="42">
      <c r="A54" s="298">
        <f t="shared" ref="A54:A55" si="3">+A53+0.1</f>
        <v>62.800000000000011</v>
      </c>
      <c r="B54" s="168" t="s">
        <v>437</v>
      </c>
      <c r="C54" s="222"/>
      <c r="D54" s="122"/>
      <c r="E54" s="111"/>
      <c r="F54" s="111"/>
      <c r="G54" s="111"/>
      <c r="H54" s="111"/>
      <c r="I54" s="111"/>
      <c r="J54" s="111"/>
      <c r="K54" s="111"/>
      <c r="L54" s="111"/>
      <c r="M54" s="111"/>
      <c r="N54" s="111"/>
      <c r="O54" s="111"/>
      <c r="P54" s="111"/>
      <c r="Q54" s="111"/>
      <c r="R54" s="111"/>
      <c r="S54" s="111"/>
      <c r="T54" s="111"/>
      <c r="U54" s="111"/>
      <c r="V54" s="111"/>
      <c r="W54" s="111"/>
      <c r="X54" s="111"/>
      <c r="Y54" s="111"/>
    </row>
    <row r="55" spans="1:25" ht="42">
      <c r="A55" s="298">
        <f t="shared" si="3"/>
        <v>62.900000000000013</v>
      </c>
      <c r="B55" s="168" t="s">
        <v>310</v>
      </c>
      <c r="C55" s="222"/>
      <c r="D55" s="122"/>
      <c r="E55" s="111"/>
      <c r="F55" s="111"/>
      <c r="G55" s="111"/>
      <c r="H55" s="111"/>
      <c r="I55" s="111"/>
      <c r="J55" s="111"/>
      <c r="K55" s="111"/>
      <c r="L55" s="111"/>
      <c r="M55" s="111"/>
      <c r="N55" s="111"/>
      <c r="O55" s="111"/>
      <c r="P55" s="111"/>
      <c r="Q55" s="111"/>
      <c r="R55" s="111"/>
      <c r="S55" s="111"/>
      <c r="T55" s="111"/>
      <c r="U55" s="111"/>
      <c r="V55" s="111"/>
      <c r="W55" s="111"/>
      <c r="X55" s="111"/>
      <c r="Y55" s="111"/>
    </row>
    <row r="56" spans="1:25" ht="14">
      <c r="A56" s="110"/>
      <c r="B56" s="110"/>
      <c r="C56" s="110"/>
      <c r="D56" s="110"/>
      <c r="E56" s="111"/>
      <c r="F56" s="111"/>
      <c r="G56" s="111"/>
      <c r="H56" s="111"/>
      <c r="I56" s="111"/>
      <c r="J56" s="111"/>
      <c r="K56" s="111"/>
      <c r="L56" s="111"/>
      <c r="M56" s="111"/>
      <c r="N56" s="111"/>
      <c r="O56" s="111"/>
      <c r="P56" s="111"/>
      <c r="Q56" s="111"/>
      <c r="R56" s="111"/>
      <c r="S56" s="111"/>
      <c r="T56" s="111"/>
      <c r="U56" s="111"/>
      <c r="V56" s="111"/>
      <c r="W56" s="111"/>
      <c r="X56" s="111"/>
      <c r="Y56" s="111"/>
    </row>
    <row r="57" spans="1:25" ht="14">
      <c r="A57" s="294">
        <f>A22+1</f>
        <v>63</v>
      </c>
      <c r="B57" s="295" t="s">
        <v>153</v>
      </c>
      <c r="C57" s="110"/>
      <c r="D57" s="110"/>
      <c r="E57" s="111"/>
      <c r="F57" s="111"/>
      <c r="G57" s="111"/>
      <c r="H57" s="111"/>
      <c r="I57" s="111"/>
      <c r="J57" s="111"/>
      <c r="K57" s="111"/>
      <c r="L57" s="111"/>
      <c r="M57" s="111"/>
      <c r="N57" s="111"/>
      <c r="O57" s="111"/>
      <c r="P57" s="111"/>
      <c r="Q57" s="111"/>
      <c r="R57" s="111"/>
      <c r="S57" s="111"/>
      <c r="T57" s="111"/>
      <c r="U57" s="111"/>
      <c r="V57" s="111"/>
      <c r="W57" s="111"/>
      <c r="X57" s="111"/>
      <c r="Y57" s="111"/>
    </row>
    <row r="58" spans="1:25" ht="14" customHeight="1">
      <c r="A58" s="391" t="str">
        <f>A57&amp;".1"</f>
        <v>63.1</v>
      </c>
      <c r="B58" s="392" t="s">
        <v>154</v>
      </c>
      <c r="C58" s="115" t="s">
        <v>155</v>
      </c>
      <c r="D58" s="222"/>
      <c r="E58" s="118"/>
      <c r="F58" s="118"/>
      <c r="G58" s="118"/>
      <c r="H58" s="118"/>
      <c r="I58" s="118"/>
      <c r="J58" s="118"/>
      <c r="K58" s="118"/>
      <c r="L58" s="118"/>
      <c r="M58" s="118"/>
      <c r="N58" s="118"/>
      <c r="O58" s="118"/>
      <c r="P58" s="118"/>
      <c r="Q58" s="118"/>
      <c r="R58" s="118"/>
      <c r="S58" s="118"/>
      <c r="T58" s="118"/>
      <c r="U58" s="118"/>
      <c r="V58" s="118"/>
      <c r="W58" s="118"/>
      <c r="X58" s="118"/>
      <c r="Y58" s="118"/>
    </row>
    <row r="59" spans="1:25" ht="14">
      <c r="A59" s="391"/>
      <c r="B59" s="392"/>
      <c r="C59" s="162" t="s">
        <v>156</v>
      </c>
      <c r="D59" s="227"/>
      <c r="E59" s="118"/>
      <c r="F59" s="118"/>
      <c r="G59" s="118"/>
      <c r="H59" s="118"/>
      <c r="I59" s="118"/>
      <c r="J59" s="118"/>
      <c r="K59" s="118"/>
      <c r="L59" s="118"/>
      <c r="M59" s="118"/>
      <c r="N59" s="118"/>
      <c r="O59" s="118"/>
      <c r="P59" s="118"/>
      <c r="Q59" s="118"/>
      <c r="R59" s="118"/>
      <c r="S59" s="118"/>
      <c r="T59" s="118"/>
      <c r="U59" s="118"/>
      <c r="V59" s="118"/>
      <c r="W59" s="118"/>
      <c r="X59" s="118"/>
      <c r="Y59" s="118"/>
    </row>
    <row r="60" spans="1:25" ht="28">
      <c r="A60" s="391"/>
      <c r="B60" s="392"/>
      <c r="C60" s="162" t="s">
        <v>157</v>
      </c>
      <c r="D60" s="222"/>
      <c r="E60" s="118"/>
      <c r="F60" s="118"/>
      <c r="G60" s="118"/>
      <c r="H60" s="118"/>
      <c r="I60" s="118"/>
      <c r="J60" s="118"/>
      <c r="K60" s="118"/>
      <c r="L60" s="118"/>
      <c r="M60" s="118"/>
      <c r="N60" s="118"/>
      <c r="O60" s="118"/>
      <c r="P60" s="118"/>
      <c r="Q60" s="118"/>
      <c r="R60" s="118"/>
      <c r="S60" s="118"/>
      <c r="T60" s="118"/>
      <c r="U60" s="118"/>
      <c r="V60" s="118"/>
      <c r="W60" s="118"/>
      <c r="X60" s="118"/>
      <c r="Y60" s="118"/>
    </row>
    <row r="61" spans="1:25" ht="14">
      <c r="A61" s="391"/>
      <c r="B61" s="392"/>
      <c r="C61" s="162" t="s">
        <v>158</v>
      </c>
      <c r="D61" s="222"/>
      <c r="E61" s="118"/>
      <c r="F61" s="118"/>
      <c r="G61" s="118"/>
      <c r="H61" s="118"/>
      <c r="I61" s="118"/>
      <c r="J61" s="118"/>
      <c r="K61" s="118"/>
      <c r="L61" s="118"/>
      <c r="M61" s="118"/>
      <c r="N61" s="118"/>
      <c r="O61" s="118"/>
      <c r="P61" s="118"/>
      <c r="Q61" s="118"/>
      <c r="R61" s="118"/>
      <c r="S61" s="118"/>
      <c r="T61" s="118"/>
      <c r="U61" s="118"/>
      <c r="V61" s="118"/>
      <c r="W61" s="118"/>
      <c r="X61" s="118"/>
      <c r="Y61" s="118"/>
    </row>
    <row r="62" spans="1:25" ht="14">
      <c r="A62" s="391"/>
      <c r="B62" s="393"/>
      <c r="C62" s="164" t="s">
        <v>124</v>
      </c>
      <c r="D62" s="222"/>
      <c r="E62" s="118"/>
      <c r="F62" s="118"/>
      <c r="G62" s="118"/>
      <c r="H62" s="118"/>
      <c r="I62" s="118"/>
      <c r="J62" s="118"/>
      <c r="K62" s="118"/>
      <c r="L62" s="118"/>
      <c r="M62" s="118"/>
      <c r="N62" s="118"/>
      <c r="O62" s="118"/>
      <c r="P62" s="118"/>
      <c r="Q62" s="118"/>
      <c r="R62" s="118"/>
      <c r="S62" s="118"/>
      <c r="T62" s="118"/>
      <c r="U62" s="118"/>
      <c r="V62" s="118"/>
      <c r="W62" s="118"/>
      <c r="X62" s="118"/>
      <c r="Y62" s="118"/>
    </row>
    <row r="63" spans="1:25" ht="28" customHeight="1">
      <c r="A63" s="394">
        <f>+A58+0.1</f>
        <v>63.2</v>
      </c>
      <c r="B63" s="395" t="s">
        <v>372</v>
      </c>
      <c r="C63" s="115" t="s">
        <v>159</v>
      </c>
      <c r="D63" s="222"/>
      <c r="E63" s="165" t="s">
        <v>160</v>
      </c>
      <c r="F63" s="111"/>
      <c r="G63" s="111"/>
      <c r="H63" s="111"/>
      <c r="I63" s="111"/>
      <c r="J63" s="111"/>
      <c r="K63" s="111"/>
      <c r="L63" s="111"/>
      <c r="M63" s="111"/>
      <c r="N63" s="111"/>
      <c r="O63" s="111"/>
      <c r="P63" s="111"/>
      <c r="Q63" s="111"/>
      <c r="R63" s="111"/>
      <c r="S63" s="111"/>
      <c r="T63" s="111"/>
      <c r="U63" s="111"/>
      <c r="V63" s="111"/>
      <c r="W63" s="111"/>
      <c r="X63" s="111"/>
      <c r="Y63" s="111"/>
    </row>
    <row r="64" spans="1:25" ht="14">
      <c r="A64" s="394"/>
      <c r="B64" s="396"/>
      <c r="C64" s="162" t="s">
        <v>161</v>
      </c>
      <c r="D64" s="227"/>
      <c r="E64" s="166"/>
      <c r="F64" s="111"/>
      <c r="G64" s="111"/>
      <c r="H64" s="111"/>
      <c r="I64" s="111"/>
      <c r="J64" s="111"/>
      <c r="K64" s="111"/>
      <c r="L64" s="111"/>
      <c r="M64" s="111"/>
      <c r="N64" s="111"/>
      <c r="O64" s="111"/>
      <c r="P64" s="111"/>
      <c r="Q64" s="111"/>
      <c r="R64" s="111"/>
      <c r="S64" s="111"/>
      <c r="T64" s="111"/>
      <c r="U64" s="111"/>
      <c r="V64" s="111"/>
      <c r="W64" s="111"/>
      <c r="X64" s="111"/>
      <c r="Y64" s="111"/>
    </row>
    <row r="65" spans="1:25" ht="28">
      <c r="A65" s="394"/>
      <c r="B65" s="396"/>
      <c r="C65" s="162" t="s">
        <v>162</v>
      </c>
      <c r="D65" s="222"/>
      <c r="E65" s="166"/>
      <c r="F65" s="111"/>
      <c r="G65" s="111"/>
      <c r="H65" s="111"/>
      <c r="I65" s="111"/>
      <c r="J65" s="111"/>
      <c r="K65" s="111"/>
      <c r="L65" s="111"/>
      <c r="M65" s="111"/>
      <c r="N65" s="111"/>
      <c r="O65" s="111"/>
      <c r="P65" s="111"/>
      <c r="Q65" s="111"/>
      <c r="R65" s="111"/>
      <c r="S65" s="111"/>
      <c r="T65" s="111"/>
      <c r="U65" s="111"/>
      <c r="V65" s="111"/>
      <c r="W65" s="111"/>
      <c r="X65" s="111"/>
      <c r="Y65" s="111"/>
    </row>
    <row r="66" spans="1:25" ht="14">
      <c r="A66" s="394"/>
      <c r="B66" s="396"/>
      <c r="C66" s="162" t="s">
        <v>163</v>
      </c>
      <c r="D66" s="222"/>
      <c r="E66" s="166"/>
      <c r="F66" s="111"/>
      <c r="G66" s="111"/>
      <c r="H66" s="111"/>
      <c r="I66" s="111"/>
      <c r="J66" s="111"/>
      <c r="K66" s="111"/>
      <c r="L66" s="111"/>
      <c r="M66" s="111"/>
      <c r="N66" s="111"/>
      <c r="O66" s="111"/>
      <c r="P66" s="111"/>
      <c r="Q66" s="111"/>
      <c r="R66" s="111"/>
      <c r="S66" s="111"/>
      <c r="T66" s="111"/>
      <c r="U66" s="111"/>
      <c r="V66" s="111"/>
      <c r="W66" s="111"/>
      <c r="X66" s="111"/>
      <c r="Y66" s="111"/>
    </row>
    <row r="67" spans="1:25" ht="14">
      <c r="A67" s="394"/>
      <c r="B67" s="397"/>
      <c r="C67" s="164" t="s">
        <v>124</v>
      </c>
      <c r="D67" s="222"/>
      <c r="E67" s="166"/>
      <c r="F67" s="150"/>
      <c r="H67" s="111"/>
      <c r="I67" s="111"/>
      <c r="J67" s="111"/>
      <c r="K67" s="111"/>
      <c r="L67" s="111"/>
      <c r="M67" s="111"/>
      <c r="N67" s="111"/>
      <c r="O67" s="111"/>
      <c r="P67" s="111"/>
      <c r="Q67" s="111"/>
      <c r="R67" s="111"/>
      <c r="S67" s="111"/>
      <c r="T67" s="111"/>
      <c r="U67" s="111"/>
      <c r="V67" s="111"/>
      <c r="W67" s="111"/>
      <c r="X67" s="111"/>
      <c r="Y67" s="111"/>
    </row>
    <row r="68" spans="1:25" ht="28">
      <c r="A68" s="169">
        <f>A63+0.1</f>
        <v>63.300000000000004</v>
      </c>
      <c r="B68" s="168" t="s">
        <v>166</v>
      </c>
      <c r="C68" s="222"/>
      <c r="D68" s="222"/>
      <c r="E68" s="222"/>
      <c r="F68" s="304"/>
      <c r="H68" s="111"/>
      <c r="I68" s="111"/>
      <c r="J68" s="111"/>
      <c r="K68" s="111"/>
      <c r="L68" s="111"/>
      <c r="M68" s="111"/>
      <c r="N68" s="111"/>
      <c r="O68" s="111"/>
      <c r="P68" s="111"/>
      <c r="Q68" s="111"/>
      <c r="R68" s="111"/>
      <c r="S68" s="111"/>
      <c r="T68" s="111"/>
      <c r="U68" s="111"/>
      <c r="V68" s="111"/>
      <c r="W68" s="111"/>
      <c r="X68" s="111"/>
      <c r="Y68" s="111"/>
    </row>
    <row r="69" spans="1:25" ht="14">
      <c r="A69" s="170"/>
      <c r="B69" s="171"/>
      <c r="C69" s="231"/>
      <c r="D69" s="172"/>
      <c r="E69" s="111"/>
      <c r="F69" s="111"/>
      <c r="H69" s="111"/>
      <c r="I69" s="111"/>
      <c r="J69" s="111"/>
      <c r="K69" s="111"/>
      <c r="L69" s="111"/>
      <c r="M69" s="111"/>
      <c r="N69" s="111"/>
      <c r="O69" s="111"/>
      <c r="P69" s="111"/>
      <c r="Q69" s="111"/>
      <c r="R69" s="111"/>
      <c r="S69" s="111"/>
      <c r="T69" s="111"/>
      <c r="U69" s="111"/>
      <c r="V69" s="111"/>
      <c r="W69" s="111"/>
      <c r="X69" s="111"/>
      <c r="Y69" s="111"/>
    </row>
    <row r="70" spans="1:25" ht="14">
      <c r="A70" s="173">
        <f>A57+1</f>
        <v>64</v>
      </c>
      <c r="B70" s="174" t="s">
        <v>37</v>
      </c>
      <c r="C70" s="171"/>
      <c r="D70" s="172"/>
      <c r="E70" s="111"/>
      <c r="F70" s="111"/>
      <c r="H70" s="111"/>
      <c r="I70" s="111"/>
      <c r="J70" s="111"/>
      <c r="K70" s="111"/>
      <c r="L70" s="111"/>
      <c r="M70" s="111"/>
      <c r="N70" s="111"/>
      <c r="O70" s="111"/>
      <c r="P70" s="111"/>
      <c r="Q70" s="111"/>
      <c r="R70" s="111"/>
      <c r="S70" s="111"/>
      <c r="T70" s="111"/>
      <c r="U70" s="111"/>
      <c r="V70" s="111"/>
      <c r="W70" s="111"/>
      <c r="X70" s="111"/>
      <c r="Y70" s="111"/>
    </row>
    <row r="71" spans="1:25" ht="14" customHeight="1">
      <c r="A71" s="112" t="str">
        <f>A70&amp;".1"</f>
        <v>64.1</v>
      </c>
      <c r="B71" s="177" t="s">
        <v>309</v>
      </c>
      <c r="C71" s="222"/>
      <c r="D71" s="222"/>
      <c r="E71" s="111"/>
      <c r="F71" s="111"/>
      <c r="H71" s="111"/>
      <c r="I71" s="111"/>
      <c r="J71" s="111"/>
      <c r="K71" s="111"/>
      <c r="L71" s="111"/>
      <c r="M71" s="111"/>
      <c r="N71" s="111"/>
      <c r="O71" s="111"/>
      <c r="P71" s="111"/>
      <c r="Q71" s="111"/>
      <c r="R71" s="111"/>
      <c r="S71" s="111"/>
      <c r="T71" s="111"/>
      <c r="U71" s="111"/>
      <c r="V71" s="111"/>
      <c r="W71" s="111"/>
      <c r="X71" s="111"/>
      <c r="Y71" s="111"/>
    </row>
    <row r="72" spans="1:25" ht="28">
      <c r="A72" s="112">
        <f>A71+0.1</f>
        <v>64.199999999999989</v>
      </c>
      <c r="B72" s="175" t="s">
        <v>38</v>
      </c>
      <c r="C72" s="232"/>
      <c r="D72" s="176"/>
      <c r="F72" s="118"/>
      <c r="G72" s="118"/>
      <c r="H72" s="118"/>
      <c r="I72" s="118"/>
      <c r="J72" s="118"/>
      <c r="K72" s="118"/>
      <c r="L72" s="118"/>
      <c r="M72" s="118"/>
      <c r="N72" s="118"/>
      <c r="O72" s="118"/>
      <c r="P72" s="118"/>
      <c r="Q72" s="118"/>
      <c r="R72" s="118"/>
      <c r="S72" s="118"/>
      <c r="T72" s="118"/>
      <c r="U72" s="118"/>
      <c r="V72" s="118"/>
      <c r="W72" s="118"/>
      <c r="X72" s="118"/>
      <c r="Y72" s="118"/>
    </row>
    <row r="73" spans="1:25" ht="28">
      <c r="A73" s="112">
        <f>+A72+0.1</f>
        <v>64.299999999999983</v>
      </c>
      <c r="B73" s="177" t="s">
        <v>167</v>
      </c>
      <c r="C73" s="232"/>
      <c r="D73" s="178" t="s">
        <v>168</v>
      </c>
      <c r="E73" s="222"/>
      <c r="F73" s="118"/>
      <c r="G73" s="118"/>
      <c r="H73" s="118"/>
      <c r="I73" s="118"/>
      <c r="J73" s="118"/>
      <c r="K73" s="118"/>
      <c r="L73" s="118"/>
      <c r="M73" s="118"/>
      <c r="N73" s="118"/>
      <c r="O73" s="118"/>
      <c r="P73" s="118"/>
      <c r="Q73" s="118"/>
      <c r="R73" s="118"/>
      <c r="S73" s="118"/>
      <c r="T73" s="118"/>
      <c r="U73" s="118"/>
      <c r="V73" s="118"/>
      <c r="W73" s="118"/>
      <c r="X73" s="118"/>
      <c r="Y73" s="118"/>
    </row>
    <row r="74" spans="1:25" ht="28">
      <c r="A74" s="112">
        <f>+A73+0.1</f>
        <v>64.399999999999977</v>
      </c>
      <c r="B74" s="177" t="s">
        <v>341</v>
      </c>
      <c r="C74" s="232"/>
      <c r="D74" s="176"/>
      <c r="F74" s="118"/>
      <c r="G74" s="118"/>
      <c r="H74" s="118"/>
      <c r="I74" s="118"/>
      <c r="J74" s="118"/>
      <c r="K74" s="118"/>
      <c r="L74" s="118"/>
      <c r="M74" s="118"/>
      <c r="N74" s="118"/>
      <c r="O74" s="118"/>
      <c r="P74" s="118"/>
      <c r="Q74" s="118"/>
      <c r="R74" s="118"/>
      <c r="S74" s="118"/>
      <c r="T74" s="118"/>
      <c r="U74" s="118"/>
      <c r="V74" s="118"/>
      <c r="W74" s="118"/>
      <c r="X74" s="118"/>
      <c r="Y74" s="118"/>
    </row>
    <row r="75" spans="1:25" ht="42">
      <c r="A75" s="385"/>
      <c r="B75" s="120" t="s">
        <v>169</v>
      </c>
      <c r="C75" s="162" t="s">
        <v>164</v>
      </c>
      <c r="D75" s="162" t="s">
        <v>165</v>
      </c>
      <c r="F75" s="111"/>
      <c r="G75" s="111"/>
      <c r="H75" s="111"/>
      <c r="I75" s="111"/>
      <c r="J75" s="111"/>
      <c r="K75" s="111"/>
      <c r="L75" s="111"/>
      <c r="M75" s="111"/>
      <c r="N75" s="111"/>
      <c r="O75" s="111"/>
      <c r="P75" s="111"/>
      <c r="Q75" s="111"/>
      <c r="R75" s="111"/>
      <c r="S75" s="111"/>
      <c r="T75" s="111"/>
      <c r="U75" s="111"/>
      <c r="V75" s="111"/>
      <c r="W75" s="111"/>
      <c r="X75" s="111"/>
      <c r="Y75" s="111"/>
    </row>
    <row r="76" spans="1:25" ht="14">
      <c r="A76" s="386"/>
      <c r="B76" s="222"/>
      <c r="C76" s="232"/>
      <c r="D76" s="232"/>
      <c r="F76" s="111"/>
      <c r="G76" s="111"/>
      <c r="H76" s="111"/>
      <c r="I76" s="111"/>
      <c r="J76" s="111"/>
      <c r="K76" s="111"/>
      <c r="L76" s="111"/>
      <c r="M76" s="111"/>
      <c r="N76" s="111"/>
      <c r="O76" s="111"/>
      <c r="P76" s="111"/>
      <c r="Q76" s="111"/>
      <c r="R76" s="111"/>
      <c r="S76" s="111"/>
      <c r="T76" s="111"/>
      <c r="U76" s="111"/>
      <c r="V76" s="111"/>
      <c r="W76" s="111"/>
      <c r="X76" s="111"/>
      <c r="Y76" s="111"/>
    </row>
    <row r="77" spans="1:25" ht="14">
      <c r="A77" s="386"/>
      <c r="B77" s="222"/>
      <c r="C77" s="232"/>
      <c r="D77" s="232"/>
      <c r="F77" s="111"/>
      <c r="G77" s="111"/>
      <c r="H77" s="111"/>
      <c r="I77" s="111"/>
      <c r="J77" s="111"/>
      <c r="K77" s="111"/>
      <c r="L77" s="111"/>
      <c r="M77" s="111"/>
      <c r="N77" s="111"/>
      <c r="O77" s="111"/>
      <c r="P77" s="111"/>
      <c r="Q77" s="111"/>
      <c r="R77" s="111"/>
      <c r="S77" s="111"/>
      <c r="T77" s="111"/>
      <c r="U77" s="111"/>
      <c r="V77" s="111"/>
      <c r="W77" s="111"/>
      <c r="X77" s="111"/>
      <c r="Y77" s="111"/>
    </row>
    <row r="78" spans="1:25" ht="14">
      <c r="A78" s="386"/>
      <c r="B78" s="222"/>
      <c r="C78" s="232"/>
      <c r="D78" s="232"/>
      <c r="F78" s="111"/>
      <c r="G78" s="111"/>
      <c r="H78" s="111"/>
      <c r="I78" s="111"/>
      <c r="J78" s="111"/>
      <c r="K78" s="111"/>
      <c r="L78" s="111"/>
      <c r="M78" s="111"/>
      <c r="N78" s="111"/>
      <c r="O78" s="111"/>
      <c r="P78" s="111"/>
      <c r="Q78" s="111"/>
      <c r="R78" s="111"/>
      <c r="S78" s="111"/>
      <c r="T78" s="111"/>
      <c r="U78" s="111"/>
      <c r="V78" s="111"/>
      <c r="W78" s="111"/>
      <c r="X78" s="111"/>
      <c r="Y78" s="111"/>
    </row>
    <row r="79" spans="1:25" ht="14">
      <c r="A79" s="386"/>
      <c r="B79" s="222"/>
      <c r="C79" s="232"/>
      <c r="D79" s="232"/>
      <c r="F79" s="111"/>
      <c r="G79" s="111"/>
      <c r="H79" s="111"/>
      <c r="I79" s="111"/>
      <c r="J79" s="111"/>
      <c r="K79" s="111"/>
      <c r="L79" s="111"/>
      <c r="M79" s="111"/>
      <c r="N79" s="111"/>
      <c r="O79" s="111"/>
      <c r="P79" s="111"/>
      <c r="Q79" s="111"/>
      <c r="R79" s="111"/>
      <c r="S79" s="111"/>
      <c r="T79" s="111"/>
      <c r="U79" s="111"/>
      <c r="V79" s="111"/>
      <c r="W79" s="111"/>
      <c r="X79" s="111"/>
      <c r="Y79" s="111"/>
    </row>
    <row r="80" spans="1:25" ht="14">
      <c r="A80" s="387"/>
      <c r="B80" s="222"/>
      <c r="C80" s="232"/>
      <c r="D80" s="232"/>
      <c r="F80" s="111"/>
      <c r="G80" s="111"/>
      <c r="H80" s="111"/>
      <c r="I80" s="111"/>
      <c r="J80" s="111"/>
      <c r="K80" s="111"/>
      <c r="L80" s="111"/>
      <c r="M80" s="111"/>
      <c r="N80" s="111"/>
      <c r="O80" s="111"/>
      <c r="P80" s="111"/>
      <c r="Q80" s="111"/>
      <c r="R80" s="111"/>
      <c r="S80" s="111"/>
      <c r="T80" s="111"/>
      <c r="U80" s="111"/>
      <c r="V80" s="111"/>
      <c r="W80" s="111"/>
      <c r="X80" s="111"/>
      <c r="Y80" s="111"/>
    </row>
    <row r="81" spans="1:25" ht="14">
      <c r="A81" s="179"/>
      <c r="B81" s="110"/>
      <c r="C81" s="110"/>
      <c r="D81" s="110"/>
      <c r="F81" s="111"/>
      <c r="G81" s="111"/>
      <c r="H81" s="111"/>
      <c r="I81" s="111"/>
      <c r="J81" s="111"/>
      <c r="K81" s="111"/>
      <c r="L81" s="111"/>
      <c r="M81" s="111"/>
      <c r="N81" s="111"/>
      <c r="O81" s="111"/>
      <c r="P81" s="111"/>
      <c r="Q81" s="111"/>
      <c r="R81" s="111"/>
      <c r="S81" s="111"/>
      <c r="T81" s="111"/>
      <c r="U81" s="111"/>
      <c r="V81" s="111"/>
      <c r="W81" s="111"/>
      <c r="X81" s="111"/>
      <c r="Y81" s="111"/>
    </row>
    <row r="82" spans="1:25" ht="14">
      <c r="A82" s="109">
        <f>+A70+1</f>
        <v>65</v>
      </c>
      <c r="B82" s="295" t="s">
        <v>170</v>
      </c>
      <c r="C82" s="110"/>
      <c r="D82" s="110"/>
      <c r="F82" s="111"/>
      <c r="G82" s="111"/>
      <c r="H82" s="111"/>
      <c r="I82" s="111"/>
      <c r="J82" s="111"/>
      <c r="K82" s="111"/>
      <c r="L82" s="111"/>
      <c r="M82" s="111"/>
      <c r="N82" s="111"/>
      <c r="O82" s="111"/>
      <c r="P82" s="111"/>
      <c r="Q82" s="111"/>
      <c r="R82" s="111"/>
      <c r="S82" s="111"/>
      <c r="T82" s="111"/>
      <c r="U82" s="111"/>
      <c r="V82" s="111"/>
      <c r="W82" s="111"/>
      <c r="X82" s="111"/>
      <c r="Y82" s="111"/>
    </row>
    <row r="83" spans="1:25" ht="28">
      <c r="A83" s="159" t="str">
        <f>+A82&amp;".1"</f>
        <v>65.1</v>
      </c>
      <c r="B83" s="120" t="s">
        <v>171</v>
      </c>
      <c r="C83" s="222"/>
      <c r="D83" s="180" t="s">
        <v>172</v>
      </c>
      <c r="E83" s="222"/>
      <c r="F83" s="111"/>
      <c r="G83" s="111"/>
      <c r="H83" s="111"/>
      <c r="I83" s="111"/>
      <c r="J83" s="111"/>
      <c r="K83" s="111"/>
      <c r="L83" s="111"/>
      <c r="M83" s="111"/>
      <c r="N83" s="111"/>
      <c r="O83" s="111"/>
      <c r="P83" s="111"/>
      <c r="Q83" s="111"/>
      <c r="R83" s="111"/>
      <c r="S83" s="111"/>
      <c r="T83" s="111"/>
      <c r="U83" s="111"/>
      <c r="V83" s="111"/>
      <c r="W83" s="111"/>
      <c r="X83" s="111"/>
      <c r="Y83" s="111"/>
    </row>
    <row r="84" spans="1:25" ht="42">
      <c r="A84" s="200">
        <f>A83+0.1</f>
        <v>65.199999999999989</v>
      </c>
      <c r="B84" s="164" t="s">
        <v>373</v>
      </c>
      <c r="C84" s="222"/>
      <c r="D84" s="183"/>
      <c r="E84" s="182"/>
      <c r="F84" s="182"/>
      <c r="G84" s="182"/>
      <c r="H84" s="182"/>
      <c r="I84" s="182"/>
      <c r="J84" s="182"/>
      <c r="K84" s="182"/>
      <c r="L84" s="182"/>
      <c r="M84" s="182"/>
      <c r="N84" s="182"/>
      <c r="O84" s="182"/>
      <c r="P84" s="182"/>
      <c r="Q84" s="182"/>
      <c r="R84" s="182"/>
      <c r="S84" s="182"/>
      <c r="T84" s="182"/>
      <c r="U84" s="182"/>
      <c r="V84" s="182"/>
      <c r="W84" s="182"/>
      <c r="X84" s="182"/>
      <c r="Y84" s="182"/>
    </row>
    <row r="85" spans="1:25" ht="38.9" customHeight="1">
      <c r="A85" s="181">
        <f>A84+0.1</f>
        <v>65.299999999999983</v>
      </c>
      <c r="B85" s="302" t="s">
        <v>323</v>
      </c>
      <c r="C85" s="222"/>
      <c r="D85" s="185"/>
      <c r="E85" s="182"/>
      <c r="F85" s="182"/>
      <c r="G85" s="182"/>
      <c r="H85" s="182"/>
      <c r="I85" s="182"/>
      <c r="J85" s="182"/>
      <c r="K85" s="182"/>
      <c r="L85" s="182"/>
      <c r="M85" s="182"/>
      <c r="N85" s="182"/>
      <c r="O85" s="182"/>
      <c r="P85" s="182"/>
      <c r="Q85" s="182"/>
      <c r="R85" s="182"/>
      <c r="S85" s="182"/>
      <c r="T85" s="182"/>
      <c r="U85" s="182"/>
      <c r="V85" s="182"/>
      <c r="W85" s="182"/>
      <c r="X85" s="182"/>
      <c r="Y85" s="182"/>
    </row>
    <row r="86" spans="1:25" ht="45.75" customHeight="1">
      <c r="A86" s="181">
        <f>A85+0.1</f>
        <v>65.399999999999977</v>
      </c>
      <c r="B86" s="302" t="s">
        <v>324</v>
      </c>
      <c r="C86" s="222"/>
      <c r="D86" s="185"/>
      <c r="E86" s="182"/>
      <c r="F86" s="182"/>
      <c r="G86" s="182"/>
      <c r="H86" s="182"/>
      <c r="I86" s="182"/>
      <c r="J86" s="182"/>
      <c r="K86" s="182"/>
      <c r="L86" s="182"/>
      <c r="M86" s="182"/>
      <c r="N86" s="182"/>
      <c r="O86" s="182"/>
      <c r="P86" s="182"/>
      <c r="Q86" s="182"/>
      <c r="R86" s="182"/>
      <c r="S86" s="182"/>
      <c r="T86" s="182"/>
      <c r="U86" s="182"/>
      <c r="V86" s="182"/>
      <c r="W86" s="182"/>
      <c r="X86" s="182"/>
      <c r="Y86" s="182"/>
    </row>
    <row r="87" spans="1:25" ht="42" customHeight="1">
      <c r="A87" s="181">
        <f>A86+0.1</f>
        <v>65.499999999999972</v>
      </c>
      <c r="B87" s="302" t="s">
        <v>325</v>
      </c>
      <c r="C87" s="222"/>
      <c r="D87" s="185"/>
      <c r="E87" s="182"/>
      <c r="F87" s="182"/>
      <c r="G87" s="182"/>
      <c r="H87" s="182"/>
      <c r="I87" s="182"/>
      <c r="J87" s="182"/>
      <c r="K87" s="182"/>
      <c r="L87" s="182"/>
      <c r="M87" s="182"/>
      <c r="N87" s="182"/>
      <c r="O87" s="182"/>
      <c r="P87" s="182"/>
      <c r="Q87" s="182"/>
      <c r="R87" s="182"/>
      <c r="S87" s="182"/>
      <c r="T87" s="182"/>
      <c r="U87" s="182"/>
      <c r="V87" s="182"/>
      <c r="W87" s="182"/>
      <c r="X87" s="182"/>
      <c r="Y87" s="182"/>
    </row>
    <row r="88" spans="1:25" ht="14">
      <c r="A88" s="118"/>
      <c r="B88" s="184"/>
      <c r="C88" s="185"/>
      <c r="D88" s="185"/>
      <c r="E88" s="182"/>
      <c r="F88" s="182"/>
      <c r="G88" s="182"/>
      <c r="H88" s="182"/>
      <c r="I88" s="182"/>
      <c r="J88" s="182"/>
      <c r="K88" s="182"/>
      <c r="L88" s="182"/>
      <c r="M88" s="182"/>
      <c r="N88" s="182"/>
      <c r="O88" s="182"/>
      <c r="P88" s="182"/>
      <c r="Q88" s="182"/>
      <c r="R88" s="182"/>
      <c r="S88" s="182"/>
      <c r="T88" s="182"/>
      <c r="U88" s="182"/>
      <c r="V88" s="182"/>
      <c r="W88" s="182"/>
      <c r="X88" s="182"/>
      <c r="Y88" s="182"/>
    </row>
    <row r="89" spans="1:25" ht="14">
      <c r="A89" s="109">
        <f>+A82+1</f>
        <v>66</v>
      </c>
      <c r="B89" s="129" t="s">
        <v>39</v>
      </c>
      <c r="C89" s="110"/>
      <c r="D89" s="128"/>
      <c r="E89" s="182"/>
      <c r="F89" s="182"/>
      <c r="G89" s="182"/>
      <c r="H89" s="182"/>
      <c r="I89" s="182"/>
      <c r="J89" s="182"/>
      <c r="K89" s="182"/>
      <c r="L89" s="182"/>
      <c r="M89" s="182"/>
      <c r="N89" s="182"/>
      <c r="O89" s="182"/>
      <c r="P89" s="182"/>
      <c r="Q89" s="182"/>
      <c r="R89" s="182"/>
      <c r="S89" s="182"/>
      <c r="T89" s="182"/>
      <c r="U89" s="182"/>
      <c r="V89" s="182"/>
      <c r="W89" s="182"/>
      <c r="X89" s="182"/>
      <c r="Y89" s="182"/>
    </row>
    <row r="90" spans="1:25" ht="56">
      <c r="A90" s="112" t="str">
        <f>+A89&amp;".1"</f>
        <v>66.1</v>
      </c>
      <c r="B90" s="113" t="s">
        <v>40</v>
      </c>
      <c r="C90" s="222"/>
      <c r="D90" s="183"/>
      <c r="E90" s="182"/>
      <c r="F90" s="182"/>
      <c r="G90" s="182"/>
      <c r="H90" s="182"/>
      <c r="I90" s="182"/>
      <c r="J90" s="182"/>
      <c r="K90" s="182"/>
      <c r="L90" s="182"/>
      <c r="M90" s="182"/>
      <c r="N90" s="182"/>
      <c r="O90" s="182"/>
      <c r="P90" s="182"/>
      <c r="Q90" s="182"/>
      <c r="R90" s="182"/>
      <c r="S90" s="182"/>
      <c r="T90" s="182"/>
      <c r="U90" s="182"/>
      <c r="V90" s="182"/>
      <c r="W90" s="182"/>
      <c r="X90" s="182"/>
      <c r="Y90" s="182"/>
    </row>
    <row r="91" spans="1:25" ht="14">
      <c r="A91" s="118"/>
      <c r="B91" s="184"/>
      <c r="C91" s="185"/>
      <c r="D91" s="185"/>
      <c r="E91" s="182"/>
      <c r="F91" s="182"/>
      <c r="G91" s="182"/>
      <c r="H91" s="182"/>
      <c r="I91" s="182"/>
      <c r="J91" s="182"/>
      <c r="K91" s="182"/>
      <c r="L91" s="182"/>
      <c r="M91" s="182"/>
      <c r="N91" s="182"/>
      <c r="O91" s="182"/>
      <c r="P91" s="182"/>
      <c r="Q91" s="182"/>
      <c r="R91" s="182"/>
      <c r="S91" s="182"/>
      <c r="T91" s="182"/>
      <c r="U91" s="182"/>
      <c r="V91" s="182"/>
      <c r="W91" s="182"/>
      <c r="X91" s="182"/>
      <c r="Y91" s="182"/>
    </row>
    <row r="92" spans="1:25" ht="14">
      <c r="A92" s="118"/>
      <c r="B92" s="184"/>
      <c r="C92" s="185"/>
      <c r="D92" s="185"/>
      <c r="E92" s="182"/>
      <c r="F92" s="182"/>
      <c r="G92" s="182"/>
      <c r="H92" s="182"/>
      <c r="I92" s="182"/>
      <c r="J92" s="182"/>
      <c r="K92" s="182"/>
      <c r="L92" s="182"/>
      <c r="M92" s="182"/>
      <c r="N92" s="182"/>
      <c r="O92" s="182"/>
      <c r="P92" s="182"/>
      <c r="Q92" s="182"/>
      <c r="R92" s="182"/>
      <c r="S92" s="182"/>
      <c r="T92" s="182"/>
      <c r="U92" s="182"/>
      <c r="V92" s="182"/>
      <c r="W92" s="182"/>
      <c r="X92" s="182"/>
      <c r="Y92" s="182"/>
    </row>
    <row r="93" spans="1:25" ht="14">
      <c r="A93" s="118"/>
      <c r="B93" s="184"/>
      <c r="C93" s="185"/>
      <c r="D93" s="185"/>
      <c r="E93" s="182"/>
      <c r="F93" s="182"/>
      <c r="G93" s="182"/>
      <c r="H93" s="182"/>
      <c r="I93" s="182"/>
      <c r="J93" s="182"/>
      <c r="K93" s="182"/>
      <c r="L93" s="182"/>
      <c r="M93" s="182"/>
      <c r="N93" s="182"/>
      <c r="O93" s="182"/>
      <c r="P93" s="182"/>
      <c r="Q93" s="182"/>
      <c r="R93" s="182"/>
      <c r="S93" s="182"/>
      <c r="T93" s="182"/>
      <c r="U93" s="182"/>
      <c r="V93" s="182"/>
      <c r="W93" s="182"/>
      <c r="X93" s="182"/>
      <c r="Y93" s="182"/>
    </row>
    <row r="94" spans="1:25" ht="14">
      <c r="A94" s="118"/>
      <c r="B94" s="184"/>
      <c r="C94" s="185"/>
      <c r="D94" s="185"/>
      <c r="E94" s="182"/>
      <c r="F94" s="182"/>
      <c r="G94" s="182"/>
      <c r="H94" s="182"/>
      <c r="I94" s="182"/>
      <c r="J94" s="182"/>
      <c r="K94" s="182"/>
      <c r="L94" s="182"/>
      <c r="M94" s="182"/>
      <c r="N94" s="182"/>
      <c r="O94" s="182"/>
      <c r="P94" s="182"/>
      <c r="Q94" s="182"/>
      <c r="R94" s="182"/>
      <c r="S94" s="182"/>
      <c r="T94" s="182"/>
      <c r="U94" s="182"/>
      <c r="V94" s="182"/>
      <c r="W94" s="182"/>
      <c r="X94" s="182"/>
      <c r="Y94" s="182"/>
    </row>
    <row r="95" spans="1:25" ht="14">
      <c r="A95" s="118"/>
      <c r="B95" s="184"/>
      <c r="C95" s="185"/>
      <c r="D95" s="185"/>
      <c r="E95" s="182"/>
      <c r="F95" s="182"/>
      <c r="G95" s="182"/>
      <c r="H95" s="182"/>
      <c r="I95" s="182"/>
      <c r="J95" s="182"/>
      <c r="K95" s="182"/>
      <c r="L95" s="182"/>
      <c r="M95" s="182"/>
      <c r="N95" s="182"/>
      <c r="O95" s="182"/>
      <c r="P95" s="182"/>
      <c r="Q95" s="182"/>
      <c r="R95" s="182"/>
      <c r="S95" s="182"/>
      <c r="T95" s="182"/>
      <c r="U95" s="182"/>
      <c r="V95" s="182"/>
      <c r="W95" s="182"/>
      <c r="X95" s="182"/>
      <c r="Y95" s="182"/>
    </row>
    <row r="96" spans="1:25" ht="14">
      <c r="A96" s="118"/>
      <c r="B96" s="184"/>
      <c r="C96" s="185"/>
      <c r="D96" s="185"/>
      <c r="E96" s="182"/>
      <c r="F96" s="182"/>
      <c r="G96" s="182"/>
      <c r="H96" s="182"/>
      <c r="I96" s="182"/>
      <c r="J96" s="182"/>
      <c r="K96" s="182"/>
      <c r="L96" s="182"/>
      <c r="M96" s="182"/>
      <c r="N96" s="182"/>
      <c r="O96" s="182"/>
      <c r="P96" s="182"/>
      <c r="Q96" s="182"/>
      <c r="R96" s="182"/>
      <c r="S96" s="182"/>
      <c r="T96" s="182"/>
      <c r="U96" s="182"/>
      <c r="V96" s="182"/>
      <c r="W96" s="182"/>
      <c r="X96" s="182"/>
      <c r="Y96" s="182"/>
    </row>
    <row r="97" spans="1:25" ht="14">
      <c r="A97" s="118"/>
      <c r="B97" s="184"/>
      <c r="C97" s="185"/>
      <c r="D97" s="185"/>
      <c r="E97" s="182"/>
      <c r="F97" s="182"/>
      <c r="G97" s="182"/>
      <c r="H97" s="182"/>
      <c r="I97" s="182"/>
      <c r="J97" s="182"/>
      <c r="K97" s="182"/>
      <c r="L97" s="182"/>
      <c r="M97" s="182"/>
      <c r="N97" s="182"/>
      <c r="O97" s="182"/>
      <c r="P97" s="182"/>
      <c r="Q97" s="182"/>
      <c r="R97" s="182"/>
      <c r="S97" s="182"/>
      <c r="T97" s="182"/>
      <c r="U97" s="182"/>
      <c r="V97" s="182"/>
      <c r="W97" s="182"/>
      <c r="X97" s="182"/>
      <c r="Y97" s="182"/>
    </row>
    <row r="98" spans="1:25" ht="14">
      <c r="A98" s="118"/>
      <c r="B98" s="184"/>
      <c r="C98" s="185"/>
      <c r="D98" s="185"/>
      <c r="E98" s="182"/>
      <c r="F98" s="182"/>
      <c r="G98" s="182"/>
      <c r="H98" s="182"/>
      <c r="I98" s="182"/>
      <c r="J98" s="182"/>
      <c r="K98" s="182"/>
      <c r="L98" s="182"/>
      <c r="M98" s="182"/>
      <c r="N98" s="182"/>
      <c r="O98" s="182"/>
      <c r="P98" s="182"/>
      <c r="Q98" s="182"/>
      <c r="R98" s="182"/>
      <c r="S98" s="182"/>
      <c r="T98" s="182"/>
      <c r="U98" s="182"/>
      <c r="V98" s="182"/>
      <c r="W98" s="182"/>
      <c r="X98" s="182"/>
      <c r="Y98" s="182"/>
    </row>
    <row r="99" spans="1:25" ht="14">
      <c r="A99" s="118"/>
      <c r="B99" s="184"/>
      <c r="C99" s="185"/>
      <c r="D99" s="185"/>
      <c r="E99" s="182"/>
      <c r="F99" s="182"/>
      <c r="G99" s="182"/>
      <c r="H99" s="182"/>
      <c r="I99" s="182"/>
      <c r="J99" s="182"/>
      <c r="K99" s="182"/>
      <c r="L99" s="182"/>
      <c r="M99" s="182"/>
      <c r="N99" s="182"/>
      <c r="O99" s="182"/>
      <c r="P99" s="182"/>
      <c r="Q99" s="182"/>
      <c r="R99" s="182"/>
      <c r="S99" s="182"/>
      <c r="T99" s="182"/>
      <c r="U99" s="182"/>
      <c r="V99" s="182"/>
      <c r="W99" s="182"/>
      <c r="X99" s="182"/>
      <c r="Y99" s="182"/>
    </row>
    <row r="100" spans="1:25" ht="14">
      <c r="A100" s="118"/>
      <c r="B100" s="184"/>
      <c r="C100" s="185"/>
      <c r="D100" s="185"/>
      <c r="E100" s="182"/>
      <c r="F100" s="182"/>
      <c r="G100" s="182"/>
      <c r="H100" s="182"/>
      <c r="I100" s="182"/>
      <c r="J100" s="182"/>
      <c r="K100" s="182"/>
      <c r="L100" s="182"/>
      <c r="M100" s="182"/>
      <c r="N100" s="182"/>
      <c r="O100" s="182"/>
      <c r="P100" s="182"/>
      <c r="Q100" s="182"/>
      <c r="R100" s="182"/>
      <c r="S100" s="182"/>
      <c r="T100" s="182"/>
      <c r="U100" s="182"/>
      <c r="V100" s="182"/>
      <c r="W100" s="182"/>
      <c r="X100" s="182"/>
      <c r="Y100" s="182"/>
    </row>
    <row r="101" spans="1:25" ht="14">
      <c r="A101" s="118"/>
      <c r="B101" s="184"/>
      <c r="C101" s="185"/>
      <c r="D101" s="185"/>
      <c r="E101" s="182"/>
      <c r="F101" s="182"/>
      <c r="G101" s="182"/>
      <c r="H101" s="182"/>
      <c r="I101" s="182"/>
      <c r="J101" s="182"/>
      <c r="K101" s="182"/>
      <c r="L101" s="182"/>
      <c r="M101" s="182"/>
      <c r="N101" s="182"/>
      <c r="O101" s="182"/>
      <c r="P101" s="182"/>
      <c r="Q101" s="182"/>
      <c r="R101" s="182"/>
      <c r="S101" s="182"/>
      <c r="T101" s="182"/>
      <c r="U101" s="182"/>
      <c r="V101" s="182"/>
      <c r="W101" s="182"/>
      <c r="X101" s="182"/>
      <c r="Y101" s="182"/>
    </row>
    <row r="102" spans="1:25" ht="14">
      <c r="A102" s="118"/>
      <c r="B102" s="184"/>
      <c r="C102" s="185"/>
      <c r="D102" s="185"/>
      <c r="E102" s="182"/>
      <c r="F102" s="182"/>
      <c r="G102" s="182"/>
      <c r="H102" s="182"/>
      <c r="I102" s="182"/>
      <c r="J102" s="182"/>
      <c r="K102" s="182"/>
      <c r="L102" s="182"/>
      <c r="M102" s="182"/>
      <c r="N102" s="182"/>
      <c r="O102" s="182"/>
      <c r="P102" s="182"/>
      <c r="Q102" s="182"/>
      <c r="R102" s="182"/>
      <c r="S102" s="182"/>
      <c r="T102" s="182"/>
      <c r="U102" s="182"/>
      <c r="V102" s="182"/>
      <c r="W102" s="182"/>
      <c r="X102" s="182"/>
      <c r="Y102" s="182"/>
    </row>
    <row r="103" spans="1:25" ht="14">
      <c r="A103" s="118"/>
      <c r="B103" s="184"/>
      <c r="C103" s="185"/>
      <c r="D103" s="185"/>
      <c r="E103" s="182"/>
      <c r="F103" s="182"/>
      <c r="G103" s="182"/>
      <c r="H103" s="182"/>
      <c r="I103" s="182"/>
      <c r="J103" s="182"/>
      <c r="K103" s="182"/>
      <c r="L103" s="182"/>
      <c r="M103" s="182"/>
      <c r="N103" s="182"/>
      <c r="O103" s="182"/>
      <c r="P103" s="182"/>
      <c r="Q103" s="182"/>
      <c r="R103" s="182"/>
      <c r="S103" s="182"/>
      <c r="T103" s="182"/>
      <c r="U103" s="182"/>
      <c r="V103" s="182"/>
      <c r="W103" s="182"/>
      <c r="X103" s="182"/>
      <c r="Y103" s="182"/>
    </row>
    <row r="104" spans="1:25" ht="14">
      <c r="A104" s="118"/>
      <c r="B104" s="184"/>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row>
    <row r="105" spans="1:25" ht="14">
      <c r="A105" s="118"/>
      <c r="B105" s="184"/>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row>
    <row r="106" spans="1:25" ht="14">
      <c r="A106" s="118"/>
      <c r="B106" s="184"/>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row>
    <row r="107" spans="1:25" ht="14">
      <c r="A107" s="118"/>
      <c r="B107" s="184"/>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row>
    <row r="108" spans="1:25" ht="14">
      <c r="A108" s="118"/>
      <c r="B108" s="184"/>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row>
    <row r="109" spans="1:25" ht="14">
      <c r="A109" s="118"/>
      <c r="B109" s="184"/>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row>
    <row r="110" spans="1:25" ht="14">
      <c r="A110" s="118"/>
      <c r="B110" s="184"/>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row>
    <row r="111" spans="1:25" ht="14">
      <c r="A111" s="118"/>
      <c r="B111" s="184"/>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row>
    <row r="112" spans="1:25" ht="14">
      <c r="A112" s="118"/>
      <c r="B112" s="184"/>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row>
    <row r="113" spans="1:25" ht="14">
      <c r="A113" s="118"/>
      <c r="B113" s="184"/>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row>
    <row r="114" spans="1:25" ht="14">
      <c r="A114" s="118"/>
      <c r="B114" s="184"/>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row>
    <row r="115" spans="1:25" ht="14">
      <c r="A115" s="118"/>
      <c r="B115" s="184"/>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row>
    <row r="116" spans="1:25" ht="14">
      <c r="A116" s="118"/>
      <c r="B116" s="184"/>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row>
    <row r="117" spans="1:25" ht="14">
      <c r="A117" s="118"/>
      <c r="B117" s="184"/>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row>
    <row r="118" spans="1:25" ht="14">
      <c r="A118" s="118"/>
      <c r="B118" s="184"/>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row>
    <row r="119" spans="1:25" ht="14">
      <c r="A119" s="118"/>
      <c r="B119" s="184"/>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row>
    <row r="120" spans="1:25" ht="14">
      <c r="A120" s="118"/>
      <c r="B120" s="184"/>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row>
    <row r="121" spans="1:25" ht="14">
      <c r="A121" s="118"/>
      <c r="B121" s="184"/>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row>
    <row r="122" spans="1:25" ht="14">
      <c r="A122" s="118"/>
      <c r="B122" s="184"/>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row>
    <row r="123" spans="1:25" ht="14">
      <c r="A123" s="118"/>
      <c r="B123" s="184"/>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row>
    <row r="124" spans="1:25" ht="14">
      <c r="A124" s="118"/>
      <c r="B124" s="184"/>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row>
    <row r="125" spans="1:25" ht="14">
      <c r="A125" s="118"/>
      <c r="B125" s="184"/>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row>
    <row r="126" spans="1:25" ht="14">
      <c r="A126" s="118"/>
      <c r="B126" s="184"/>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row>
    <row r="127" spans="1:25" ht="14">
      <c r="A127" s="118"/>
      <c r="B127" s="184"/>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row>
    <row r="128" spans="1:25" ht="14">
      <c r="A128" s="118"/>
      <c r="B128" s="184"/>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row>
    <row r="129" spans="1:25" ht="14">
      <c r="A129" s="118"/>
      <c r="B129" s="184"/>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row>
    <row r="130" spans="1:25" ht="14">
      <c r="A130" s="118"/>
      <c r="B130" s="184"/>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row>
    <row r="131" spans="1:25" ht="14">
      <c r="A131" s="118"/>
      <c r="B131" s="184"/>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row>
    <row r="132" spans="1:25" ht="14">
      <c r="A132" s="118"/>
      <c r="B132" s="184"/>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row>
    <row r="133" spans="1:25" ht="14">
      <c r="A133" s="118"/>
      <c r="B133" s="184"/>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row>
    <row r="134" spans="1:25" ht="14">
      <c r="A134" s="118"/>
      <c r="B134" s="184"/>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row>
    <row r="135" spans="1:25" ht="14">
      <c r="A135" s="118"/>
      <c r="B135" s="184"/>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row>
    <row r="136" spans="1:25" ht="14">
      <c r="A136" s="118"/>
      <c r="B136" s="184"/>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row>
    <row r="137" spans="1:25" ht="14">
      <c r="A137" s="118"/>
      <c r="B137" s="184"/>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row>
    <row r="138" spans="1:25" ht="14">
      <c r="A138" s="118"/>
      <c r="B138" s="184"/>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row>
    <row r="139" spans="1:25" ht="14">
      <c r="A139" s="118"/>
      <c r="B139" s="184"/>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row>
    <row r="140" spans="1:25" ht="14">
      <c r="A140" s="118"/>
      <c r="B140" s="184"/>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row>
    <row r="141" spans="1:25" ht="14">
      <c r="A141" s="118"/>
      <c r="B141" s="184"/>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row>
    <row r="142" spans="1:25" ht="14">
      <c r="A142" s="118"/>
      <c r="B142" s="184"/>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row>
    <row r="143" spans="1:25" ht="14">
      <c r="A143" s="118"/>
      <c r="B143" s="184"/>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row>
    <row r="144" spans="1:25" ht="14">
      <c r="A144" s="118"/>
      <c r="B144" s="184"/>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row>
    <row r="145" spans="1:25" ht="14">
      <c r="A145" s="118"/>
      <c r="B145" s="184"/>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row>
    <row r="146" spans="1:25" ht="14">
      <c r="A146" s="118"/>
      <c r="B146" s="184"/>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row>
    <row r="147" spans="1:25" ht="14">
      <c r="A147" s="118"/>
      <c r="B147" s="184"/>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row>
    <row r="148" spans="1:25" ht="14">
      <c r="A148" s="118"/>
      <c r="B148" s="184"/>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row>
    <row r="149" spans="1:25" ht="14">
      <c r="A149" s="118"/>
      <c r="B149" s="184"/>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row>
    <row r="150" spans="1:25" ht="14">
      <c r="A150" s="118"/>
      <c r="B150" s="184"/>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row>
    <row r="151" spans="1:25" ht="14">
      <c r="A151" s="118"/>
      <c r="B151" s="184"/>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row>
    <row r="152" spans="1:25" ht="14">
      <c r="A152" s="118"/>
      <c r="B152" s="184"/>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row>
    <row r="153" spans="1:25" ht="14">
      <c r="A153" s="118"/>
      <c r="B153" s="184"/>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row>
    <row r="154" spans="1:25" ht="14">
      <c r="A154" s="118"/>
      <c r="B154" s="184"/>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row>
    <row r="155" spans="1:25" ht="14">
      <c r="A155" s="118"/>
      <c r="B155" s="184"/>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row>
    <row r="156" spans="1:25" ht="14">
      <c r="A156" s="118"/>
      <c r="B156" s="184"/>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row>
    <row r="157" spans="1:25" ht="14">
      <c r="A157" s="118"/>
      <c r="B157" s="184"/>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row>
    <row r="158" spans="1:25" ht="14">
      <c r="A158" s="118"/>
      <c r="B158" s="184"/>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row>
    <row r="159" spans="1:25" ht="14">
      <c r="A159" s="118"/>
      <c r="B159" s="184"/>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row>
    <row r="160" spans="1:25" ht="14">
      <c r="A160" s="118"/>
      <c r="B160" s="184"/>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row>
    <row r="161" spans="1:25" ht="14">
      <c r="A161" s="118"/>
      <c r="B161" s="184"/>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row>
    <row r="162" spans="1:25" ht="14">
      <c r="A162" s="118"/>
      <c r="B162" s="184"/>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row>
    <row r="163" spans="1:25" ht="14">
      <c r="A163" s="118"/>
      <c r="B163" s="184"/>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row>
    <row r="164" spans="1:25" ht="14">
      <c r="A164" s="118"/>
      <c r="B164" s="184"/>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row>
    <row r="165" spans="1:25" ht="14">
      <c r="A165" s="118"/>
      <c r="B165" s="184"/>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row>
    <row r="166" spans="1:25" ht="14">
      <c r="A166" s="118"/>
      <c r="B166" s="184"/>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row>
    <row r="167" spans="1:25" ht="14">
      <c r="A167" s="118"/>
      <c r="B167" s="184"/>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row>
    <row r="168" spans="1:25" ht="14">
      <c r="A168" s="118"/>
      <c r="B168" s="184"/>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row>
    <row r="169" spans="1:25" ht="14">
      <c r="A169" s="118"/>
      <c r="B169" s="184"/>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row>
    <row r="170" spans="1:25" ht="14">
      <c r="A170" s="118"/>
      <c r="B170" s="184"/>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row>
    <row r="171" spans="1:25" ht="14">
      <c r="A171" s="118"/>
      <c r="B171" s="184"/>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row>
    <row r="172" spans="1:25" ht="14">
      <c r="A172" s="118"/>
      <c r="B172" s="184"/>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row>
    <row r="173" spans="1:25" ht="14">
      <c r="A173" s="118"/>
      <c r="B173" s="184"/>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row>
    <row r="174" spans="1:25" ht="14">
      <c r="A174" s="118"/>
      <c r="B174" s="184"/>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row>
    <row r="175" spans="1:25" ht="14">
      <c r="A175" s="118"/>
      <c r="B175" s="184"/>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row>
    <row r="176" spans="1:25" ht="14">
      <c r="A176" s="118"/>
      <c r="B176" s="184"/>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row>
    <row r="177" spans="1:25" ht="14">
      <c r="A177" s="118"/>
      <c r="B177" s="184"/>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row>
    <row r="178" spans="1:25" ht="14">
      <c r="A178" s="118"/>
      <c r="B178" s="184"/>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row>
    <row r="179" spans="1:25" ht="14">
      <c r="A179" s="118"/>
      <c r="B179" s="184"/>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row>
    <row r="180" spans="1:25" ht="14">
      <c r="A180" s="118"/>
      <c r="B180" s="184"/>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row>
    <row r="181" spans="1:25" ht="14">
      <c r="A181" s="118"/>
      <c r="B181" s="184"/>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row>
    <row r="182" spans="1:25" ht="14">
      <c r="A182" s="118"/>
      <c r="B182" s="184"/>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row>
    <row r="183" spans="1:25" ht="14">
      <c r="A183" s="118"/>
      <c r="B183" s="184"/>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row>
    <row r="184" spans="1:25" ht="14">
      <c r="A184" s="118"/>
      <c r="B184" s="184"/>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row>
    <row r="185" spans="1:25" ht="14">
      <c r="A185" s="118"/>
      <c r="B185" s="184"/>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row>
    <row r="186" spans="1:25" ht="14">
      <c r="A186" s="118"/>
      <c r="B186" s="184"/>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row>
    <row r="187" spans="1:25" ht="14">
      <c r="A187" s="118"/>
      <c r="B187" s="184"/>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row>
    <row r="188" spans="1:25" ht="14">
      <c r="A188" s="118"/>
      <c r="B188" s="184"/>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row>
    <row r="189" spans="1:25" ht="14">
      <c r="A189" s="118"/>
      <c r="B189" s="184"/>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row>
    <row r="190" spans="1:25" ht="14">
      <c r="A190" s="118"/>
      <c r="B190" s="184"/>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row>
    <row r="191" spans="1:25" ht="14">
      <c r="A191" s="118"/>
      <c r="B191" s="184"/>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row>
    <row r="192" spans="1:25" ht="14">
      <c r="A192" s="118"/>
      <c r="B192" s="184"/>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row>
    <row r="193" spans="1:25" ht="14">
      <c r="A193" s="118"/>
      <c r="B193" s="184"/>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row>
    <row r="194" spans="1:25" ht="14">
      <c r="A194" s="118"/>
      <c r="B194" s="184"/>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row>
    <row r="195" spans="1:25" ht="14">
      <c r="A195" s="118"/>
      <c r="B195" s="184"/>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row>
    <row r="196" spans="1:25" ht="14">
      <c r="A196" s="118"/>
      <c r="B196" s="184"/>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row>
    <row r="197" spans="1:25" ht="14">
      <c r="A197" s="118"/>
      <c r="B197" s="184"/>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row>
    <row r="198" spans="1:25" ht="14">
      <c r="A198" s="118"/>
      <c r="B198" s="184"/>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row>
    <row r="199" spans="1:25" ht="14">
      <c r="A199" s="118"/>
      <c r="B199" s="184"/>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row>
    <row r="200" spans="1:25" ht="14">
      <c r="A200" s="118"/>
      <c r="B200" s="184"/>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row>
    <row r="201" spans="1:25" ht="14">
      <c r="A201" s="118"/>
      <c r="B201" s="184"/>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row>
    <row r="202" spans="1:25" ht="14">
      <c r="A202" s="118"/>
      <c r="B202" s="184"/>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row>
    <row r="203" spans="1:25" ht="14">
      <c r="A203" s="118"/>
      <c r="B203" s="184"/>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row>
    <row r="204" spans="1:25" ht="14">
      <c r="A204" s="118"/>
      <c r="B204" s="184"/>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row>
    <row r="205" spans="1:25" ht="14">
      <c r="A205" s="118"/>
      <c r="B205" s="184"/>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row>
    <row r="206" spans="1:25" ht="14">
      <c r="A206" s="118"/>
      <c r="B206" s="184"/>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row>
    <row r="207" spans="1:25" ht="14">
      <c r="A207" s="118"/>
      <c r="B207" s="184"/>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row>
    <row r="208" spans="1:25" ht="14">
      <c r="A208" s="118"/>
      <c r="B208" s="184"/>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row>
    <row r="209" spans="1:25" ht="14">
      <c r="A209" s="118"/>
      <c r="B209" s="184"/>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row>
    <row r="210" spans="1:25" ht="14">
      <c r="A210" s="118"/>
      <c r="B210" s="184"/>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row>
    <row r="211" spans="1:25" ht="14">
      <c r="A211" s="118"/>
      <c r="B211" s="184"/>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row>
    <row r="212" spans="1:25" ht="14">
      <c r="A212" s="118"/>
      <c r="B212" s="184"/>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row>
    <row r="213" spans="1:25" ht="14">
      <c r="A213" s="118"/>
      <c r="B213" s="184"/>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row>
    <row r="214" spans="1:25" ht="14">
      <c r="A214" s="118"/>
      <c r="B214" s="184"/>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row>
    <row r="215" spans="1:25" ht="14">
      <c r="A215" s="118"/>
      <c r="B215" s="184"/>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row>
    <row r="216" spans="1:25" ht="14">
      <c r="A216" s="118"/>
      <c r="B216" s="184"/>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row>
    <row r="217" spans="1:25" ht="14">
      <c r="A217" s="118"/>
      <c r="B217" s="184"/>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row>
    <row r="218" spans="1:25" ht="14">
      <c r="A218" s="118"/>
      <c r="B218" s="184"/>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row>
    <row r="219" spans="1:25" ht="14">
      <c r="A219" s="118"/>
      <c r="B219" s="184"/>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row>
    <row r="220" spans="1:25" ht="14">
      <c r="A220" s="118"/>
      <c r="B220" s="184"/>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row>
    <row r="221" spans="1:25" ht="14">
      <c r="A221" s="118"/>
      <c r="B221" s="184"/>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row>
    <row r="222" spans="1:25" ht="14">
      <c r="A222" s="118"/>
      <c r="B222" s="184"/>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row>
    <row r="223" spans="1:25" ht="14">
      <c r="A223" s="118"/>
      <c r="B223" s="184"/>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row>
    <row r="224" spans="1:25" ht="14">
      <c r="A224" s="118"/>
      <c r="B224" s="184"/>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row>
    <row r="225" spans="1:25" ht="14">
      <c r="A225" s="118"/>
      <c r="B225" s="184"/>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row>
    <row r="226" spans="1:25" ht="14">
      <c r="A226" s="118"/>
      <c r="B226" s="184"/>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row>
    <row r="227" spans="1:25" ht="14">
      <c r="A227" s="118"/>
      <c r="B227" s="184"/>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row>
    <row r="228" spans="1:25" ht="14">
      <c r="A228" s="118"/>
      <c r="B228" s="184"/>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row>
    <row r="229" spans="1:25" ht="14">
      <c r="A229" s="118"/>
      <c r="B229" s="184"/>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row>
    <row r="230" spans="1:25" ht="14">
      <c r="A230" s="118"/>
      <c r="B230" s="184"/>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row>
    <row r="231" spans="1:25" ht="14">
      <c r="A231" s="118"/>
      <c r="B231" s="184"/>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row>
    <row r="232" spans="1:25" ht="14">
      <c r="A232" s="118"/>
      <c r="B232" s="184"/>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row>
    <row r="233" spans="1:25" ht="14">
      <c r="A233" s="118"/>
      <c r="B233" s="184"/>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row>
    <row r="234" spans="1:25" ht="14">
      <c r="A234" s="118"/>
      <c r="B234" s="184"/>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row>
    <row r="235" spans="1:25" ht="14">
      <c r="A235" s="118"/>
      <c r="B235" s="184"/>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row>
    <row r="236" spans="1:25" ht="14">
      <c r="A236" s="118"/>
      <c r="B236" s="184"/>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row>
    <row r="237" spans="1:25" ht="14">
      <c r="A237" s="118"/>
      <c r="B237" s="184"/>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row>
    <row r="238" spans="1:25" ht="14">
      <c r="A238" s="118"/>
      <c r="B238" s="184"/>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row>
    <row r="239" spans="1:25" ht="14">
      <c r="A239" s="118"/>
      <c r="B239" s="184"/>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row>
    <row r="240" spans="1:25" ht="14">
      <c r="A240" s="118"/>
      <c r="B240" s="184"/>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row>
    <row r="241" spans="1:25" ht="14">
      <c r="A241" s="118"/>
      <c r="B241" s="184"/>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row>
    <row r="242" spans="1:25" ht="14">
      <c r="A242" s="118"/>
      <c r="B242" s="184"/>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row>
    <row r="243" spans="1:25" ht="14">
      <c r="A243" s="118"/>
      <c r="B243" s="184"/>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row>
    <row r="244" spans="1:25" ht="14">
      <c r="A244" s="118"/>
      <c r="B244" s="184"/>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row>
    <row r="245" spans="1:25" ht="14">
      <c r="A245" s="118"/>
      <c r="B245" s="184"/>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row>
    <row r="246" spans="1:25" ht="14">
      <c r="A246" s="118"/>
      <c r="B246" s="184"/>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row>
    <row r="247" spans="1:25" ht="14">
      <c r="A247" s="118"/>
      <c r="B247" s="184"/>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row>
    <row r="248" spans="1:25" ht="14">
      <c r="A248" s="118"/>
      <c r="B248" s="184"/>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row>
    <row r="249" spans="1:25" ht="14">
      <c r="A249" s="118"/>
      <c r="B249" s="184"/>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row>
    <row r="250" spans="1:25" ht="14">
      <c r="A250" s="118"/>
      <c r="B250" s="184"/>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row>
    <row r="251" spans="1:25" ht="14">
      <c r="A251" s="118"/>
      <c r="B251" s="184"/>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row>
    <row r="252" spans="1:25" ht="14">
      <c r="A252" s="118"/>
      <c r="B252" s="184"/>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row>
    <row r="253" spans="1:25" ht="14">
      <c r="A253" s="118"/>
      <c r="B253" s="184"/>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row>
    <row r="254" spans="1:25" ht="14">
      <c r="A254" s="118"/>
      <c r="B254" s="184"/>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row>
    <row r="255" spans="1:25" ht="14">
      <c r="A255" s="118"/>
      <c r="B255" s="184"/>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row>
    <row r="256" spans="1:25" ht="14">
      <c r="A256" s="118"/>
      <c r="B256" s="184"/>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row>
    <row r="257" spans="1:25" ht="14">
      <c r="A257" s="118"/>
      <c r="B257" s="184"/>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row>
    <row r="258" spans="1:25" ht="14">
      <c r="A258" s="118"/>
      <c r="B258" s="184"/>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row>
    <row r="259" spans="1:25" ht="14">
      <c r="A259" s="118"/>
      <c r="B259" s="184"/>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row>
    <row r="260" spans="1:25" ht="14">
      <c r="A260" s="118"/>
      <c r="B260" s="184"/>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row>
    <row r="261" spans="1:25" ht="14">
      <c r="A261" s="118"/>
      <c r="B261" s="184"/>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row>
    <row r="262" spans="1:25" ht="14">
      <c r="A262" s="118"/>
      <c r="B262" s="184"/>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row>
    <row r="263" spans="1:25" ht="14">
      <c r="A263" s="118"/>
      <c r="B263" s="184"/>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row>
    <row r="264" spans="1:25" ht="14">
      <c r="A264" s="118"/>
      <c r="B264" s="184"/>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row>
    <row r="265" spans="1:25" ht="14">
      <c r="A265" s="118"/>
      <c r="B265" s="184"/>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row>
    <row r="266" spans="1:25" ht="14">
      <c r="A266" s="118"/>
      <c r="B266" s="184"/>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row>
    <row r="267" spans="1:25" ht="14">
      <c r="A267" s="118"/>
      <c r="B267" s="184"/>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row>
    <row r="268" spans="1:25" ht="14">
      <c r="A268" s="118"/>
      <c r="B268" s="184"/>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row>
    <row r="269" spans="1:25" ht="14">
      <c r="A269" s="118"/>
      <c r="B269" s="184"/>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row>
    <row r="270" spans="1:25" ht="14">
      <c r="A270" s="118"/>
      <c r="B270" s="184"/>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row>
    <row r="271" spans="1:25" ht="14">
      <c r="A271" s="118"/>
      <c r="B271" s="184"/>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row>
    <row r="272" spans="1:25" ht="14">
      <c r="A272" s="118"/>
      <c r="B272" s="184"/>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row>
    <row r="273" spans="1:25" ht="14">
      <c r="A273" s="118"/>
      <c r="B273" s="184"/>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row>
    <row r="274" spans="1:25" ht="14">
      <c r="A274" s="118"/>
      <c r="B274" s="184"/>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row>
    <row r="275" spans="1:25" ht="14">
      <c r="A275" s="118"/>
      <c r="B275" s="184"/>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row>
    <row r="276" spans="1:25" ht="14">
      <c r="A276" s="118"/>
      <c r="B276" s="184"/>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row>
    <row r="277" spans="1:25" ht="14">
      <c r="A277" s="118"/>
      <c r="B277" s="184"/>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row>
    <row r="278" spans="1:25" ht="14">
      <c r="A278" s="118"/>
      <c r="B278" s="184"/>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row>
    <row r="279" spans="1:25" ht="14">
      <c r="A279" s="118"/>
      <c r="B279" s="184"/>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row>
    <row r="280" spans="1:25" ht="14">
      <c r="A280" s="118"/>
      <c r="B280" s="184"/>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row>
    <row r="281" spans="1:25" ht="14">
      <c r="A281" s="118"/>
      <c r="B281" s="184"/>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row>
    <row r="282" spans="1:25" ht="14">
      <c r="A282" s="118"/>
      <c r="B282" s="184"/>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row>
    <row r="283" spans="1:25" ht="14">
      <c r="A283" s="118"/>
      <c r="B283" s="184"/>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row>
    <row r="284" spans="1:25" ht="14">
      <c r="A284" s="118"/>
      <c r="B284" s="184"/>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row>
    <row r="285" spans="1:25" ht="14">
      <c r="A285" s="118"/>
      <c r="B285" s="184"/>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row>
    <row r="286" spans="1:25" ht="14">
      <c r="A286" s="118"/>
      <c r="B286" s="184"/>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row>
    <row r="287" spans="1:25" ht="14">
      <c r="A287" s="118"/>
      <c r="B287" s="184"/>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row>
    <row r="288" spans="1:25" ht="14">
      <c r="A288" s="118"/>
      <c r="B288" s="184"/>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row>
    <row r="289" spans="1:25" ht="14">
      <c r="A289" s="118"/>
      <c r="B289" s="184"/>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row>
    <row r="290" spans="1:25" ht="14">
      <c r="A290" s="118"/>
      <c r="B290" s="184"/>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row>
    <row r="291" spans="1:25" ht="14">
      <c r="A291" s="118"/>
      <c r="B291" s="184"/>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row>
    <row r="292" spans="1:25" ht="14">
      <c r="A292" s="118"/>
      <c r="B292" s="184"/>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row>
    <row r="293" spans="1:25" ht="14">
      <c r="A293" s="118"/>
      <c r="B293" s="184"/>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row>
    <row r="294" spans="1:25" ht="14">
      <c r="A294" s="118"/>
      <c r="B294" s="184"/>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row>
    <row r="295" spans="1:25" ht="14">
      <c r="A295" s="118"/>
      <c r="B295" s="184"/>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row>
    <row r="296" spans="1:25" ht="14">
      <c r="A296" s="118"/>
      <c r="B296" s="184"/>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row>
    <row r="297" spans="1:25" ht="14">
      <c r="A297" s="118"/>
      <c r="B297" s="184"/>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row>
    <row r="298" spans="1:25" ht="14">
      <c r="A298" s="118"/>
      <c r="B298" s="184"/>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row>
    <row r="299" spans="1:25" ht="14">
      <c r="A299" s="118"/>
      <c r="B299" s="184"/>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row>
    <row r="300" spans="1:25" ht="14">
      <c r="A300" s="118"/>
      <c r="B300" s="184"/>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row>
    <row r="301" spans="1:25" ht="14">
      <c r="A301" s="118"/>
      <c r="B301" s="184"/>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row>
    <row r="302" spans="1:25" ht="14">
      <c r="A302" s="118"/>
      <c r="B302" s="184"/>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row>
    <row r="303" spans="1:25" ht="14">
      <c r="A303" s="118"/>
      <c r="B303" s="184"/>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row>
    <row r="304" spans="1:25" ht="14">
      <c r="A304" s="118"/>
      <c r="B304" s="184"/>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row>
    <row r="305" spans="1:25" ht="14">
      <c r="A305" s="118"/>
      <c r="B305" s="184"/>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row>
    <row r="306" spans="1:25" ht="14">
      <c r="A306" s="118"/>
      <c r="B306" s="184"/>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row>
    <row r="307" spans="1:25" ht="14">
      <c r="A307" s="118"/>
      <c r="B307" s="184"/>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row>
    <row r="308" spans="1:25" ht="14">
      <c r="A308" s="118"/>
      <c r="B308" s="184"/>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row>
    <row r="309" spans="1:25" ht="14">
      <c r="A309" s="118"/>
      <c r="B309" s="184"/>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row>
    <row r="310" spans="1:25" ht="14">
      <c r="A310" s="118"/>
      <c r="B310" s="184"/>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row>
    <row r="311" spans="1:25" ht="14">
      <c r="A311" s="118"/>
      <c r="B311" s="184"/>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row>
    <row r="312" spans="1:25" ht="14">
      <c r="A312" s="118"/>
      <c r="B312" s="184"/>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row>
    <row r="313" spans="1:25" ht="14">
      <c r="A313" s="118"/>
      <c r="B313" s="184"/>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row>
    <row r="314" spans="1:25" ht="14">
      <c r="A314" s="118"/>
      <c r="B314" s="184"/>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row>
    <row r="315" spans="1:25" ht="14">
      <c r="A315" s="118"/>
      <c r="B315" s="184"/>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row>
    <row r="316" spans="1:25" ht="14">
      <c r="A316" s="118"/>
      <c r="B316" s="184"/>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row>
    <row r="317" spans="1:25" ht="14">
      <c r="A317" s="118"/>
      <c r="B317" s="184"/>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row>
    <row r="318" spans="1:25" ht="14">
      <c r="A318" s="118"/>
      <c r="B318" s="184"/>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row>
    <row r="319" spans="1:25" ht="14">
      <c r="A319" s="118"/>
      <c r="B319" s="184"/>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row>
    <row r="320" spans="1:25" ht="14">
      <c r="A320" s="118"/>
      <c r="B320" s="184"/>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row>
    <row r="321" spans="1:25" ht="14">
      <c r="A321" s="118"/>
      <c r="B321" s="184"/>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row>
    <row r="322" spans="1:25" ht="14">
      <c r="A322" s="118"/>
      <c r="B322" s="184"/>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row>
    <row r="323" spans="1:25" ht="14">
      <c r="A323" s="118"/>
      <c r="B323" s="184"/>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row>
    <row r="324" spans="1:25" ht="14">
      <c r="A324" s="118"/>
      <c r="B324" s="184"/>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row>
    <row r="325" spans="1:25" ht="14">
      <c r="A325" s="118"/>
      <c r="B325" s="184"/>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row>
    <row r="326" spans="1:25" ht="14">
      <c r="A326" s="118"/>
      <c r="B326" s="184"/>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row>
    <row r="327" spans="1:25" ht="14">
      <c r="A327" s="118"/>
      <c r="B327" s="184"/>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row>
    <row r="328" spans="1:25" ht="14">
      <c r="A328" s="118"/>
      <c r="B328" s="184"/>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row>
    <row r="329" spans="1:25" ht="14">
      <c r="A329" s="118"/>
      <c r="B329" s="184"/>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row>
    <row r="330" spans="1:25" ht="14">
      <c r="A330" s="118"/>
      <c r="B330" s="184"/>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row>
    <row r="331" spans="1:25" ht="14">
      <c r="A331" s="118"/>
      <c r="B331" s="184"/>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row>
    <row r="332" spans="1:25" ht="14">
      <c r="A332" s="118"/>
      <c r="B332" s="184"/>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row>
    <row r="333" spans="1:25" ht="14">
      <c r="A333" s="118"/>
      <c r="B333" s="184"/>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row>
    <row r="334" spans="1:25" ht="14">
      <c r="A334" s="118"/>
      <c r="B334" s="184"/>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row>
    <row r="335" spans="1:25" ht="14">
      <c r="A335" s="118"/>
      <c r="B335" s="184"/>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row>
    <row r="336" spans="1:25" ht="14">
      <c r="A336" s="118"/>
      <c r="B336" s="184"/>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row>
    <row r="337" spans="1:25" ht="14">
      <c r="A337" s="118"/>
      <c r="B337" s="184"/>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row>
    <row r="338" spans="1:25" ht="14">
      <c r="A338" s="118"/>
      <c r="B338" s="184"/>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row>
    <row r="339" spans="1:25" ht="14">
      <c r="A339" s="118"/>
      <c r="B339" s="184"/>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row>
    <row r="340" spans="1:25" ht="14">
      <c r="A340" s="118"/>
      <c r="B340" s="184"/>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row>
    <row r="341" spans="1:25" ht="14">
      <c r="A341" s="118"/>
      <c r="B341" s="184"/>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row>
    <row r="342" spans="1:25" ht="14">
      <c r="A342" s="118"/>
      <c r="B342" s="184"/>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row>
    <row r="343" spans="1:25" ht="14">
      <c r="A343" s="118"/>
      <c r="B343" s="184"/>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row>
    <row r="344" spans="1:25" ht="14">
      <c r="A344" s="118"/>
      <c r="B344" s="184"/>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row>
    <row r="345" spans="1:25" ht="14">
      <c r="A345" s="118"/>
      <c r="B345" s="184"/>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row>
    <row r="346" spans="1:25" ht="14">
      <c r="A346" s="118"/>
      <c r="B346" s="184"/>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row>
    <row r="347" spans="1:25" ht="14">
      <c r="A347" s="118"/>
      <c r="B347" s="184"/>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row>
    <row r="348" spans="1:25" ht="14">
      <c r="A348" s="118"/>
      <c r="B348" s="184"/>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row>
    <row r="349" spans="1:25" ht="14">
      <c r="A349" s="118"/>
      <c r="B349" s="184"/>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row>
    <row r="350" spans="1:25" ht="14">
      <c r="A350" s="118"/>
      <c r="B350" s="184"/>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row>
    <row r="351" spans="1:25" ht="14">
      <c r="A351" s="118"/>
      <c r="B351" s="184"/>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row>
    <row r="352" spans="1:25" ht="14">
      <c r="A352" s="118"/>
      <c r="B352" s="184"/>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row>
    <row r="353" spans="1:25" ht="14">
      <c r="A353" s="118"/>
      <c r="B353" s="184"/>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row>
    <row r="354" spans="1:25" ht="14">
      <c r="A354" s="118"/>
      <c r="B354" s="184"/>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row>
    <row r="355" spans="1:25" ht="14">
      <c r="A355" s="118"/>
      <c r="B355" s="184"/>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row>
    <row r="356" spans="1:25" ht="14">
      <c r="A356" s="118"/>
      <c r="B356" s="184"/>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row>
    <row r="357" spans="1:25" ht="14">
      <c r="A357" s="118"/>
      <c r="B357" s="184"/>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row>
    <row r="358" spans="1:25" ht="14">
      <c r="A358" s="118"/>
      <c r="B358" s="184"/>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row>
    <row r="359" spans="1:25" ht="14">
      <c r="A359" s="118"/>
      <c r="B359" s="184"/>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row>
    <row r="360" spans="1:25" ht="14">
      <c r="A360" s="118"/>
      <c r="B360" s="184"/>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row>
    <row r="361" spans="1:25" ht="14">
      <c r="A361" s="118"/>
      <c r="B361" s="184"/>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row>
    <row r="362" spans="1:25" ht="14">
      <c r="A362" s="118"/>
      <c r="B362" s="184"/>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row>
    <row r="363" spans="1:25" ht="14">
      <c r="A363" s="118"/>
      <c r="B363" s="184"/>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row>
    <row r="364" spans="1:25" ht="14">
      <c r="A364" s="118"/>
      <c r="B364" s="184"/>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row>
    <row r="365" spans="1:25" ht="14">
      <c r="A365" s="118"/>
      <c r="B365" s="184"/>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row>
    <row r="366" spans="1:25" ht="14">
      <c r="A366" s="118"/>
      <c r="B366" s="184"/>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row>
    <row r="367" spans="1:25" ht="14">
      <c r="A367" s="118"/>
      <c r="B367" s="184"/>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row>
    <row r="368" spans="1:25" ht="14">
      <c r="A368" s="118"/>
      <c r="B368" s="184"/>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row>
    <row r="369" spans="1:25" ht="14">
      <c r="A369" s="118"/>
      <c r="B369" s="184"/>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row>
    <row r="370" spans="1:25" ht="14">
      <c r="A370" s="118"/>
      <c r="B370" s="184"/>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row>
    <row r="371" spans="1:25" ht="14">
      <c r="A371" s="118"/>
      <c r="B371" s="184"/>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row>
    <row r="372" spans="1:25" ht="14">
      <c r="A372" s="118"/>
      <c r="B372" s="184"/>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row>
    <row r="373" spans="1:25" ht="14">
      <c r="A373" s="118"/>
      <c r="B373" s="184"/>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row>
    <row r="374" spans="1:25" ht="14">
      <c r="A374" s="118"/>
      <c r="B374" s="184"/>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row>
    <row r="375" spans="1:25" ht="14">
      <c r="A375" s="118"/>
      <c r="B375" s="184"/>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row>
    <row r="376" spans="1:25" ht="14">
      <c r="A376" s="118"/>
      <c r="B376" s="184"/>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row>
    <row r="377" spans="1:25" ht="14">
      <c r="A377" s="118"/>
      <c r="B377" s="184"/>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row>
    <row r="378" spans="1:25" ht="14">
      <c r="A378" s="118"/>
      <c r="B378" s="184"/>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row>
    <row r="379" spans="1:25" ht="14">
      <c r="A379" s="118"/>
      <c r="B379" s="184"/>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row>
    <row r="380" spans="1:25" ht="14">
      <c r="A380" s="118"/>
      <c r="B380" s="184"/>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row>
    <row r="381" spans="1:25" ht="14">
      <c r="A381" s="118"/>
      <c r="B381" s="184"/>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row>
    <row r="382" spans="1:25" ht="14">
      <c r="A382" s="118"/>
      <c r="B382" s="184"/>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row>
    <row r="383" spans="1:25" ht="14">
      <c r="A383" s="118"/>
      <c r="B383" s="184"/>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row>
    <row r="384" spans="1:25" ht="14">
      <c r="A384" s="118"/>
      <c r="B384" s="184"/>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row>
    <row r="385" spans="1:25" ht="14">
      <c r="A385" s="118"/>
      <c r="B385" s="184"/>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row>
    <row r="386" spans="1:25" ht="14">
      <c r="A386" s="118"/>
      <c r="B386" s="184"/>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row>
    <row r="387" spans="1:25" ht="14">
      <c r="A387" s="118"/>
      <c r="B387" s="184"/>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row>
    <row r="388" spans="1:25" ht="14">
      <c r="A388" s="118"/>
      <c r="B388" s="184"/>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row>
    <row r="389" spans="1:25" ht="14">
      <c r="A389" s="118"/>
      <c r="B389" s="184"/>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row>
    <row r="390" spans="1:25" ht="14">
      <c r="A390" s="118"/>
      <c r="B390" s="184"/>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row>
    <row r="391" spans="1:25" ht="14">
      <c r="A391" s="118"/>
      <c r="B391" s="184"/>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row>
    <row r="392" spans="1:25" ht="14">
      <c r="A392" s="118"/>
      <c r="B392" s="184"/>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row>
    <row r="393" spans="1:25" ht="14">
      <c r="A393" s="118"/>
      <c r="B393" s="184"/>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row>
    <row r="394" spans="1:25" ht="14">
      <c r="A394" s="118"/>
      <c r="B394" s="184"/>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row>
    <row r="395" spans="1:25" ht="14">
      <c r="A395" s="118"/>
      <c r="B395" s="184"/>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row>
    <row r="396" spans="1:25" ht="14">
      <c r="A396" s="118"/>
      <c r="B396" s="184"/>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row>
    <row r="397" spans="1:25" ht="14">
      <c r="A397" s="118"/>
      <c r="B397" s="184"/>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row>
    <row r="398" spans="1:25" ht="14">
      <c r="A398" s="118"/>
      <c r="B398" s="184"/>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row>
    <row r="399" spans="1:25" ht="14">
      <c r="A399" s="118"/>
      <c r="B399" s="184"/>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row>
    <row r="400" spans="1:25" ht="14">
      <c r="A400" s="118"/>
      <c r="B400" s="184"/>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row>
    <row r="401" spans="1:25" ht="14">
      <c r="A401" s="118"/>
      <c r="B401" s="184"/>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row>
    <row r="402" spans="1:25" ht="14">
      <c r="A402" s="118"/>
      <c r="B402" s="184"/>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row>
    <row r="403" spans="1:25" ht="14">
      <c r="A403" s="118"/>
      <c r="B403" s="184"/>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row>
    <row r="404" spans="1:25" ht="14">
      <c r="A404" s="118"/>
      <c r="B404" s="184"/>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row>
    <row r="405" spans="1:25" ht="14">
      <c r="A405" s="118"/>
      <c r="B405" s="184"/>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row>
    <row r="406" spans="1:25" ht="14">
      <c r="A406" s="118"/>
      <c r="B406" s="184"/>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row>
    <row r="407" spans="1:25" ht="14">
      <c r="A407" s="118"/>
      <c r="B407" s="184"/>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row>
    <row r="408" spans="1:25" ht="14">
      <c r="A408" s="118"/>
      <c r="B408" s="184"/>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row>
    <row r="409" spans="1:25" ht="14">
      <c r="A409" s="118"/>
      <c r="B409" s="184"/>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row>
    <row r="410" spans="1:25" ht="14">
      <c r="A410" s="118"/>
      <c r="B410" s="184"/>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row>
    <row r="411" spans="1:25" ht="14">
      <c r="A411" s="118"/>
      <c r="B411" s="184"/>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row>
    <row r="412" spans="1:25" ht="14">
      <c r="A412" s="118"/>
      <c r="B412" s="184"/>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row>
    <row r="413" spans="1:25" ht="14">
      <c r="A413" s="118"/>
      <c r="B413" s="184"/>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row>
    <row r="414" spans="1:25" ht="14">
      <c r="A414" s="118"/>
      <c r="B414" s="184"/>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row>
    <row r="415" spans="1:25" ht="14">
      <c r="A415" s="118"/>
      <c r="B415" s="184"/>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row>
    <row r="416" spans="1:25" ht="14">
      <c r="A416" s="118"/>
      <c r="B416" s="184"/>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row>
    <row r="417" spans="1:25" ht="14">
      <c r="A417" s="118"/>
      <c r="B417" s="184"/>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row>
    <row r="418" spans="1:25" ht="14">
      <c r="A418" s="118"/>
      <c r="B418" s="184"/>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row>
    <row r="419" spans="1:25" ht="14">
      <c r="A419" s="118"/>
      <c r="B419" s="184"/>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row>
    <row r="420" spans="1:25" ht="14">
      <c r="A420" s="118"/>
      <c r="B420" s="184"/>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row>
    <row r="421" spans="1:25" ht="14">
      <c r="A421" s="118"/>
      <c r="B421" s="184"/>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row>
    <row r="422" spans="1:25" ht="14">
      <c r="A422" s="118"/>
      <c r="B422" s="184"/>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row>
    <row r="423" spans="1:25" ht="14">
      <c r="A423" s="118"/>
      <c r="B423" s="184"/>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row>
    <row r="424" spans="1:25" ht="14">
      <c r="A424" s="118"/>
      <c r="B424" s="184"/>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row>
    <row r="425" spans="1:25" ht="14">
      <c r="A425" s="118"/>
      <c r="B425" s="184"/>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row>
    <row r="426" spans="1:25" ht="14">
      <c r="A426" s="118"/>
      <c r="B426" s="184"/>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row>
    <row r="427" spans="1:25" ht="14">
      <c r="A427" s="118"/>
      <c r="B427" s="184"/>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row>
    <row r="428" spans="1:25" ht="14">
      <c r="A428" s="118"/>
      <c r="B428" s="184"/>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row>
    <row r="429" spans="1:25" ht="14">
      <c r="A429" s="118"/>
      <c r="B429" s="184"/>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row>
    <row r="430" spans="1:25" ht="14">
      <c r="A430" s="118"/>
      <c r="B430" s="184"/>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row>
    <row r="431" spans="1:25" ht="14">
      <c r="A431" s="118"/>
      <c r="B431" s="184"/>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row>
    <row r="432" spans="1:25" ht="14">
      <c r="A432" s="118"/>
      <c r="B432" s="184"/>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row>
    <row r="433" spans="1:25" ht="14">
      <c r="A433" s="118"/>
      <c r="B433" s="184"/>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row>
    <row r="434" spans="1:25" ht="14">
      <c r="A434" s="118"/>
      <c r="B434" s="184"/>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row>
    <row r="435" spans="1:25" ht="14">
      <c r="A435" s="118"/>
      <c r="B435" s="184"/>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row>
    <row r="436" spans="1:25" ht="14">
      <c r="A436" s="118"/>
      <c r="B436" s="184"/>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row>
    <row r="437" spans="1:25" ht="14">
      <c r="A437" s="118"/>
      <c r="B437" s="184"/>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row>
    <row r="438" spans="1:25" ht="14">
      <c r="A438" s="118"/>
      <c r="B438" s="184"/>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row>
    <row r="439" spans="1:25" ht="14">
      <c r="A439" s="118"/>
      <c r="B439" s="184"/>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row>
    <row r="440" spans="1:25" ht="14">
      <c r="A440" s="118"/>
      <c r="B440" s="184"/>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row>
    <row r="441" spans="1:25" ht="14">
      <c r="A441" s="118"/>
      <c r="B441" s="184"/>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row>
    <row r="442" spans="1:25" ht="14">
      <c r="A442" s="118"/>
      <c r="B442" s="184"/>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row>
    <row r="443" spans="1:25" ht="14">
      <c r="A443" s="118"/>
      <c r="B443" s="184"/>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row>
    <row r="444" spans="1:25" ht="14">
      <c r="A444" s="118"/>
      <c r="B444" s="184"/>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row>
    <row r="445" spans="1:25" ht="14">
      <c r="A445" s="118"/>
      <c r="B445" s="184"/>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row>
    <row r="446" spans="1:25" ht="14">
      <c r="A446" s="118"/>
      <c r="B446" s="184"/>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row>
    <row r="447" spans="1:25" ht="14">
      <c r="A447" s="118"/>
      <c r="B447" s="184"/>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row>
    <row r="448" spans="1:25" ht="14">
      <c r="A448" s="118"/>
      <c r="B448" s="184"/>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row>
    <row r="449" spans="1:25" ht="14">
      <c r="A449" s="118"/>
      <c r="B449" s="184"/>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row>
    <row r="450" spans="1:25" ht="14">
      <c r="A450" s="118"/>
      <c r="B450" s="184"/>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row>
    <row r="451" spans="1:25" ht="14">
      <c r="A451" s="118"/>
      <c r="B451" s="184"/>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row>
    <row r="452" spans="1:25" ht="14">
      <c r="A452" s="118"/>
      <c r="B452" s="184"/>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row>
    <row r="453" spans="1:25" ht="14">
      <c r="A453" s="118"/>
      <c r="B453" s="184"/>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row>
    <row r="454" spans="1:25" ht="14">
      <c r="A454" s="118"/>
      <c r="B454" s="184"/>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row>
    <row r="455" spans="1:25" ht="14">
      <c r="A455" s="118"/>
      <c r="B455" s="184"/>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row>
    <row r="456" spans="1:25" ht="14">
      <c r="A456" s="118"/>
      <c r="B456" s="184"/>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row>
    <row r="457" spans="1:25" ht="14">
      <c r="A457" s="118"/>
      <c r="B457" s="184"/>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row>
    <row r="458" spans="1:25" ht="14">
      <c r="A458" s="118"/>
      <c r="B458" s="184"/>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row>
    <row r="459" spans="1:25" ht="14">
      <c r="A459" s="118"/>
      <c r="B459" s="184"/>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row>
    <row r="460" spans="1:25" ht="14">
      <c r="A460" s="118"/>
      <c r="B460" s="184"/>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row>
    <row r="461" spans="1:25" ht="14">
      <c r="A461" s="118"/>
      <c r="B461" s="184"/>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row>
    <row r="462" spans="1:25" ht="14">
      <c r="A462" s="118"/>
      <c r="B462" s="184"/>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row>
    <row r="463" spans="1:25" ht="14">
      <c r="A463" s="118"/>
      <c r="B463" s="184"/>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row>
    <row r="464" spans="1:25" ht="14">
      <c r="A464" s="118"/>
      <c r="B464" s="184"/>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row>
    <row r="465" spans="1:25" ht="14">
      <c r="A465" s="118"/>
      <c r="B465" s="184"/>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row>
    <row r="466" spans="1:25" ht="14">
      <c r="A466" s="118"/>
      <c r="B466" s="184"/>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row>
    <row r="467" spans="1:25" ht="14">
      <c r="A467" s="118"/>
      <c r="B467" s="184"/>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row>
    <row r="468" spans="1:25" ht="14">
      <c r="A468" s="118"/>
      <c r="B468" s="184"/>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row>
    <row r="469" spans="1:25" ht="14">
      <c r="A469" s="118"/>
      <c r="B469" s="184"/>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row>
    <row r="470" spans="1:25" ht="14">
      <c r="A470" s="118"/>
      <c r="B470" s="184"/>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row>
    <row r="471" spans="1:25" ht="14">
      <c r="A471" s="118"/>
      <c r="B471" s="184"/>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row>
    <row r="472" spans="1:25" ht="14">
      <c r="A472" s="118"/>
      <c r="B472" s="184"/>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row>
    <row r="473" spans="1:25" ht="14">
      <c r="A473" s="118"/>
      <c r="B473" s="184"/>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row>
    <row r="474" spans="1:25" ht="14">
      <c r="A474" s="118"/>
      <c r="B474" s="184"/>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row>
    <row r="475" spans="1:25" ht="14">
      <c r="A475" s="118"/>
      <c r="B475" s="184"/>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row>
    <row r="476" spans="1:25" ht="14">
      <c r="A476" s="118"/>
      <c r="B476" s="184"/>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row>
    <row r="477" spans="1:25" ht="14">
      <c r="A477" s="118"/>
      <c r="B477" s="184"/>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row>
    <row r="478" spans="1:25" ht="14">
      <c r="A478" s="118"/>
      <c r="B478" s="184"/>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row>
    <row r="479" spans="1:25" ht="14">
      <c r="A479" s="118"/>
      <c r="B479" s="184"/>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row>
    <row r="480" spans="1:25" ht="14">
      <c r="A480" s="118"/>
      <c r="B480" s="184"/>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row>
    <row r="481" spans="1:25" ht="14">
      <c r="A481" s="118"/>
      <c r="B481" s="184"/>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row>
    <row r="482" spans="1:25" ht="14">
      <c r="A482" s="118"/>
      <c r="B482" s="184"/>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row>
    <row r="483" spans="1:25" ht="14">
      <c r="A483" s="118"/>
      <c r="B483" s="184"/>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row>
    <row r="484" spans="1:25" ht="14">
      <c r="A484" s="118"/>
      <c r="B484" s="184"/>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row>
    <row r="485" spans="1:25" ht="14">
      <c r="A485" s="118"/>
      <c r="B485" s="184"/>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row>
    <row r="486" spans="1:25" ht="14">
      <c r="A486" s="118"/>
      <c r="B486" s="184"/>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row>
    <row r="487" spans="1:25" ht="14">
      <c r="A487" s="118"/>
      <c r="B487" s="184"/>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row>
    <row r="488" spans="1:25" ht="14">
      <c r="A488" s="118"/>
      <c r="B488" s="184"/>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row>
    <row r="489" spans="1:25" ht="14">
      <c r="A489" s="118"/>
      <c r="B489" s="184"/>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row>
    <row r="490" spans="1:25" ht="14">
      <c r="A490" s="118"/>
      <c r="B490" s="184"/>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row>
    <row r="491" spans="1:25" ht="14">
      <c r="A491" s="118"/>
      <c r="B491" s="184"/>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row>
    <row r="492" spans="1:25" ht="14">
      <c r="A492" s="118"/>
      <c r="B492" s="184"/>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row>
    <row r="493" spans="1:25" ht="14">
      <c r="A493" s="118"/>
      <c r="B493" s="184"/>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row>
    <row r="494" spans="1:25" ht="14">
      <c r="A494" s="118"/>
      <c r="B494" s="184"/>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row>
    <row r="495" spans="1:25" ht="14">
      <c r="A495" s="118"/>
      <c r="B495" s="184"/>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row>
    <row r="496" spans="1:25" ht="14">
      <c r="A496" s="118"/>
      <c r="B496" s="184"/>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row>
    <row r="497" spans="1:25" ht="14">
      <c r="A497" s="118"/>
      <c r="B497" s="184"/>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row>
    <row r="498" spans="1:25" ht="14">
      <c r="A498" s="118"/>
      <c r="B498" s="184"/>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row>
    <row r="499" spans="1:25" ht="14">
      <c r="A499" s="118"/>
      <c r="B499" s="184"/>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row>
    <row r="500" spans="1:25" ht="14">
      <c r="A500" s="118"/>
      <c r="B500" s="184"/>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row>
    <row r="501" spans="1:25" ht="14">
      <c r="A501" s="118"/>
      <c r="B501" s="184"/>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row>
    <row r="502" spans="1:25" ht="14">
      <c r="A502" s="118"/>
      <c r="B502" s="184"/>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row>
    <row r="503" spans="1:25" ht="14">
      <c r="A503" s="118"/>
      <c r="B503" s="184"/>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row>
    <row r="504" spans="1:25" ht="14">
      <c r="A504" s="118"/>
      <c r="B504" s="184"/>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row>
    <row r="505" spans="1:25" ht="14">
      <c r="A505" s="118"/>
      <c r="B505" s="184"/>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row>
    <row r="506" spans="1:25" ht="14">
      <c r="A506" s="118"/>
      <c r="B506" s="184"/>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row>
    <row r="507" spans="1:25" ht="14">
      <c r="A507" s="118"/>
      <c r="B507" s="184"/>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row>
    <row r="508" spans="1:25" ht="14">
      <c r="A508" s="118"/>
      <c r="B508" s="184"/>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row>
    <row r="509" spans="1:25" ht="14">
      <c r="A509" s="118"/>
      <c r="B509" s="184"/>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row>
    <row r="510" spans="1:25" ht="14">
      <c r="A510" s="118"/>
      <c r="B510" s="184"/>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row>
    <row r="511" spans="1:25" ht="14">
      <c r="A511" s="118"/>
      <c r="B511" s="184"/>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row>
    <row r="512" spans="1:25" ht="14">
      <c r="A512" s="118"/>
      <c r="B512" s="184"/>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row>
    <row r="513" spans="1:25" ht="14">
      <c r="A513" s="118"/>
      <c r="B513" s="184"/>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row>
    <row r="514" spans="1:25" ht="14">
      <c r="A514" s="118"/>
      <c r="B514" s="184"/>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row>
    <row r="515" spans="1:25" ht="14">
      <c r="A515" s="118"/>
      <c r="B515" s="184"/>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row>
    <row r="516" spans="1:25" ht="14">
      <c r="A516" s="118"/>
      <c r="B516" s="184"/>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row>
    <row r="517" spans="1:25" ht="14">
      <c r="A517" s="118"/>
      <c r="B517" s="184"/>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row>
    <row r="518" spans="1:25" ht="14">
      <c r="A518" s="118"/>
      <c r="B518" s="184"/>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row>
    <row r="519" spans="1:25" ht="14">
      <c r="A519" s="118"/>
      <c r="B519" s="184"/>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row>
    <row r="520" spans="1:25" ht="14">
      <c r="A520" s="118"/>
      <c r="B520" s="184"/>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row>
    <row r="521" spans="1:25" ht="14">
      <c r="A521" s="118"/>
      <c r="B521" s="184"/>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row>
    <row r="522" spans="1:25" ht="14">
      <c r="A522" s="118"/>
      <c r="B522" s="184"/>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row>
    <row r="523" spans="1:25" ht="14">
      <c r="A523" s="118"/>
      <c r="B523" s="184"/>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row>
    <row r="524" spans="1:25" ht="14">
      <c r="A524" s="118"/>
      <c r="B524" s="184"/>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row>
    <row r="525" spans="1:25" ht="14">
      <c r="A525" s="118"/>
      <c r="B525" s="184"/>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row>
    <row r="526" spans="1:25" ht="14">
      <c r="A526" s="118"/>
      <c r="B526" s="184"/>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row>
    <row r="527" spans="1:25" ht="14">
      <c r="A527" s="118"/>
      <c r="B527" s="184"/>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row>
    <row r="528" spans="1:25" ht="14">
      <c r="A528" s="118"/>
      <c r="B528" s="184"/>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row>
    <row r="529" spans="1:25" ht="14">
      <c r="A529" s="118"/>
      <c r="B529" s="184"/>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row>
    <row r="530" spans="1:25" ht="14">
      <c r="A530" s="118"/>
      <c r="B530" s="184"/>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row>
    <row r="531" spans="1:25" ht="14">
      <c r="A531" s="118"/>
      <c r="B531" s="184"/>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row>
    <row r="532" spans="1:25" ht="14">
      <c r="A532" s="118"/>
      <c r="B532" s="184"/>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row>
    <row r="533" spans="1:25" ht="14">
      <c r="A533" s="118"/>
      <c r="B533" s="184"/>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row>
    <row r="534" spans="1:25" ht="14">
      <c r="A534" s="118"/>
      <c r="B534" s="184"/>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row>
    <row r="535" spans="1:25" ht="14">
      <c r="A535" s="118"/>
      <c r="B535" s="184"/>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row>
    <row r="536" spans="1:25" ht="14">
      <c r="A536" s="118"/>
      <c r="B536" s="184"/>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row>
    <row r="537" spans="1:25" ht="14">
      <c r="A537" s="118"/>
      <c r="B537" s="184"/>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row>
    <row r="538" spans="1:25" ht="14">
      <c r="A538" s="118"/>
      <c r="B538" s="184"/>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row>
    <row r="539" spans="1:25" ht="14">
      <c r="A539" s="118"/>
      <c r="B539" s="184"/>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row>
    <row r="540" spans="1:25" ht="14">
      <c r="A540" s="118"/>
      <c r="B540" s="184"/>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row>
    <row r="541" spans="1:25" ht="14">
      <c r="A541" s="118"/>
      <c r="B541" s="184"/>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row>
    <row r="542" spans="1:25" ht="14">
      <c r="A542" s="118"/>
      <c r="B542" s="184"/>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row>
    <row r="543" spans="1:25" ht="14">
      <c r="A543" s="118"/>
      <c r="B543" s="184"/>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row>
    <row r="544" spans="1:25" ht="14">
      <c r="A544" s="118"/>
      <c r="B544" s="184"/>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row>
    <row r="545" spans="1:25" ht="14">
      <c r="A545" s="118"/>
      <c r="B545" s="184"/>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row>
    <row r="546" spans="1:25" ht="14">
      <c r="A546" s="118"/>
      <c r="B546" s="184"/>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row>
    <row r="547" spans="1:25" ht="14">
      <c r="A547" s="118"/>
      <c r="B547" s="184"/>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row>
    <row r="548" spans="1:25" ht="14">
      <c r="A548" s="118"/>
      <c r="B548" s="184"/>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row>
    <row r="549" spans="1:25" ht="14">
      <c r="A549" s="118"/>
      <c r="B549" s="184"/>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row>
    <row r="550" spans="1:25" ht="14">
      <c r="A550" s="118"/>
      <c r="B550" s="184"/>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row>
    <row r="551" spans="1:25" ht="14">
      <c r="A551" s="118"/>
      <c r="B551" s="184"/>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row>
    <row r="552" spans="1:25" ht="14">
      <c r="A552" s="118"/>
      <c r="B552" s="184"/>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row>
    <row r="553" spans="1:25" ht="14">
      <c r="A553" s="118"/>
      <c r="B553" s="184"/>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row>
    <row r="554" spans="1:25" ht="14">
      <c r="A554" s="118"/>
      <c r="B554" s="184"/>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row>
    <row r="555" spans="1:25" ht="14">
      <c r="A555" s="118"/>
      <c r="B555" s="184"/>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row>
    <row r="556" spans="1:25" ht="14">
      <c r="A556" s="118"/>
      <c r="B556" s="184"/>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row>
    <row r="557" spans="1:25" ht="14">
      <c r="A557" s="118"/>
      <c r="B557" s="184"/>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row>
    <row r="558" spans="1:25" ht="14">
      <c r="A558" s="118"/>
      <c r="B558" s="184"/>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row>
    <row r="559" spans="1:25" ht="14">
      <c r="A559" s="118"/>
      <c r="B559" s="184"/>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row>
    <row r="560" spans="1:25" ht="14">
      <c r="A560" s="118"/>
      <c r="B560" s="184"/>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row>
    <row r="561" spans="1:25" ht="14">
      <c r="A561" s="118"/>
      <c r="B561" s="184"/>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row>
    <row r="562" spans="1:25" ht="14">
      <c r="A562" s="118"/>
      <c r="B562" s="184"/>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row>
    <row r="563" spans="1:25" ht="14">
      <c r="A563" s="118"/>
      <c r="B563" s="184"/>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row>
    <row r="564" spans="1:25" ht="14">
      <c r="A564" s="118"/>
      <c r="B564" s="184"/>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row>
    <row r="565" spans="1:25" ht="14">
      <c r="A565" s="118"/>
      <c r="B565" s="184"/>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row>
    <row r="566" spans="1:25" ht="14">
      <c r="A566" s="118"/>
      <c r="B566" s="184"/>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row>
    <row r="567" spans="1:25" ht="14">
      <c r="A567" s="118"/>
      <c r="B567" s="184"/>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row>
    <row r="568" spans="1:25" ht="14">
      <c r="A568" s="118"/>
      <c r="B568" s="184"/>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row>
    <row r="569" spans="1:25" ht="14">
      <c r="A569" s="118"/>
      <c r="B569" s="184"/>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row>
    <row r="570" spans="1:25" ht="14">
      <c r="A570" s="118"/>
      <c r="B570" s="184"/>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row>
    <row r="571" spans="1:25" ht="14">
      <c r="A571" s="118"/>
      <c r="B571" s="184"/>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row>
    <row r="572" spans="1:25" ht="14">
      <c r="A572" s="118"/>
      <c r="B572" s="184"/>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row>
    <row r="573" spans="1:25" ht="14">
      <c r="A573" s="118"/>
      <c r="B573" s="184"/>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row>
    <row r="574" spans="1:25" ht="14">
      <c r="A574" s="118"/>
      <c r="B574" s="184"/>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row>
    <row r="575" spans="1:25" ht="14">
      <c r="A575" s="118"/>
      <c r="B575" s="184"/>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row>
    <row r="576" spans="1:25" ht="14">
      <c r="A576" s="118"/>
      <c r="B576" s="184"/>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row>
    <row r="577" spans="1:25" ht="14">
      <c r="A577" s="118"/>
      <c r="B577" s="184"/>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row>
    <row r="578" spans="1:25" ht="14">
      <c r="A578" s="118"/>
      <c r="B578" s="184"/>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row>
    <row r="579" spans="1:25" ht="14">
      <c r="A579" s="118"/>
      <c r="B579" s="184"/>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row>
    <row r="580" spans="1:25" ht="14">
      <c r="A580" s="118"/>
      <c r="B580" s="184"/>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row>
    <row r="581" spans="1:25" ht="14">
      <c r="A581" s="118"/>
      <c r="B581" s="184"/>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row>
    <row r="582" spans="1:25" ht="14">
      <c r="A582" s="118"/>
      <c r="B582" s="184"/>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row>
    <row r="583" spans="1:25" ht="14">
      <c r="A583" s="118"/>
      <c r="B583" s="184"/>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row>
    <row r="584" spans="1:25" ht="14">
      <c r="A584" s="118"/>
      <c r="B584" s="184"/>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row>
    <row r="585" spans="1:25" ht="14">
      <c r="A585" s="118"/>
      <c r="B585" s="184"/>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row>
    <row r="586" spans="1:25" ht="14">
      <c r="A586" s="118"/>
      <c r="B586" s="184"/>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row>
    <row r="587" spans="1:25" ht="14">
      <c r="A587" s="118"/>
      <c r="B587" s="184"/>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row>
    <row r="588" spans="1:25" ht="14">
      <c r="A588" s="118"/>
      <c r="B588" s="184"/>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row>
    <row r="589" spans="1:25" ht="14">
      <c r="A589" s="118"/>
      <c r="B589" s="184"/>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row>
    <row r="590" spans="1:25" ht="14">
      <c r="A590" s="118"/>
      <c r="B590" s="184"/>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row>
    <row r="591" spans="1:25" ht="14">
      <c r="A591" s="118"/>
      <c r="B591" s="184"/>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row>
    <row r="592" spans="1:25" ht="14">
      <c r="A592" s="118"/>
      <c r="B592" s="184"/>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row>
    <row r="593" spans="1:25" ht="14">
      <c r="A593" s="118"/>
      <c r="B593" s="184"/>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row>
    <row r="594" spans="1:25" ht="14">
      <c r="A594" s="118"/>
      <c r="B594" s="184"/>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row>
    <row r="595" spans="1:25" ht="14">
      <c r="A595" s="118"/>
      <c r="B595" s="184"/>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row>
    <row r="596" spans="1:25" ht="14">
      <c r="A596" s="118"/>
      <c r="B596" s="184"/>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row>
    <row r="597" spans="1:25" ht="14">
      <c r="A597" s="118"/>
      <c r="B597" s="184"/>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row>
    <row r="598" spans="1:25" ht="14">
      <c r="A598" s="118"/>
      <c r="B598" s="184"/>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row>
    <row r="599" spans="1:25" ht="14">
      <c r="A599" s="118"/>
      <c r="B599" s="184"/>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row>
    <row r="600" spans="1:25" ht="14">
      <c r="A600" s="118"/>
      <c r="B600" s="184"/>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row>
    <row r="601" spans="1:25" ht="14">
      <c r="A601" s="118"/>
      <c r="B601" s="184"/>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row>
    <row r="602" spans="1:25" ht="14">
      <c r="A602" s="118"/>
      <c r="B602" s="184"/>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row>
    <row r="603" spans="1:25" ht="14">
      <c r="A603" s="118"/>
      <c r="B603" s="184"/>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row>
    <row r="604" spans="1:25" ht="14">
      <c r="A604" s="118"/>
      <c r="B604" s="184"/>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row>
    <row r="605" spans="1:25" ht="14">
      <c r="A605" s="118"/>
      <c r="B605" s="184"/>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row>
    <row r="606" spans="1:25" ht="14">
      <c r="A606" s="118"/>
      <c r="B606" s="184"/>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row>
    <row r="607" spans="1:25" ht="14">
      <c r="A607" s="118"/>
      <c r="B607" s="184"/>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row>
    <row r="608" spans="1:25" ht="14">
      <c r="A608" s="118"/>
      <c r="B608" s="184"/>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row>
    <row r="609" spans="1:25" ht="14">
      <c r="A609" s="118"/>
      <c r="B609" s="184"/>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row>
    <row r="610" spans="1:25" ht="14">
      <c r="A610" s="118"/>
      <c r="B610" s="184"/>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row>
    <row r="611" spans="1:25" ht="14">
      <c r="A611" s="118"/>
      <c r="B611" s="184"/>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row>
    <row r="612" spans="1:25" ht="14">
      <c r="A612" s="118"/>
      <c r="B612" s="184"/>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row>
    <row r="613" spans="1:25" ht="14">
      <c r="A613" s="118"/>
      <c r="B613" s="184"/>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row>
    <row r="614" spans="1:25" ht="14">
      <c r="A614" s="118"/>
      <c r="B614" s="184"/>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row>
    <row r="615" spans="1:25" ht="14">
      <c r="A615" s="118"/>
      <c r="B615" s="184"/>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row>
    <row r="616" spans="1:25" ht="14">
      <c r="A616" s="118"/>
      <c r="B616" s="184"/>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row>
    <row r="617" spans="1:25" ht="14">
      <c r="A617" s="118"/>
      <c r="B617" s="184"/>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row>
    <row r="618" spans="1:25" ht="14">
      <c r="A618" s="118"/>
      <c r="B618" s="184"/>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row>
    <row r="619" spans="1:25" ht="14">
      <c r="A619" s="118"/>
      <c r="B619" s="184"/>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row>
    <row r="620" spans="1:25" ht="14">
      <c r="A620" s="118"/>
      <c r="B620" s="184"/>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row>
    <row r="621" spans="1:25" ht="14">
      <c r="A621" s="118"/>
      <c r="B621" s="184"/>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row>
    <row r="622" spans="1:25" ht="14">
      <c r="A622" s="118"/>
      <c r="B622" s="184"/>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row>
    <row r="623" spans="1:25" ht="14">
      <c r="A623" s="118"/>
      <c r="B623" s="184"/>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row>
    <row r="624" spans="1:25" ht="14">
      <c r="A624" s="118"/>
      <c r="B624" s="184"/>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row>
    <row r="625" spans="1:25" ht="14">
      <c r="A625" s="118"/>
      <c r="B625" s="184"/>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row>
    <row r="626" spans="1:25" ht="14">
      <c r="A626" s="118"/>
      <c r="B626" s="184"/>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row>
    <row r="627" spans="1:25" ht="14">
      <c r="A627" s="118"/>
      <c r="B627" s="184"/>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row>
    <row r="628" spans="1:25" ht="14">
      <c r="A628" s="118"/>
      <c r="B628" s="184"/>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row>
    <row r="629" spans="1:25" ht="14">
      <c r="A629" s="118"/>
      <c r="B629" s="184"/>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row>
    <row r="630" spans="1:25" ht="14">
      <c r="A630" s="118"/>
      <c r="B630" s="184"/>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row>
    <row r="631" spans="1:25" ht="14">
      <c r="A631" s="118"/>
      <c r="B631" s="184"/>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row>
    <row r="632" spans="1:25" ht="14">
      <c r="A632" s="118"/>
      <c r="B632" s="184"/>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row>
    <row r="633" spans="1:25" ht="14">
      <c r="A633" s="118"/>
      <c r="B633" s="184"/>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row>
    <row r="634" spans="1:25" ht="14">
      <c r="A634" s="118"/>
      <c r="B634" s="184"/>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row>
    <row r="635" spans="1:25" ht="14">
      <c r="A635" s="118"/>
      <c r="B635" s="184"/>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row>
    <row r="636" spans="1:25" ht="14">
      <c r="A636" s="118"/>
      <c r="B636" s="184"/>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row>
    <row r="637" spans="1:25" ht="14">
      <c r="A637" s="118"/>
      <c r="B637" s="184"/>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row>
    <row r="638" spans="1:25" ht="14">
      <c r="A638" s="118"/>
      <c r="B638" s="184"/>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row>
    <row r="639" spans="1:25" ht="14">
      <c r="A639" s="118"/>
      <c r="B639" s="184"/>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row>
    <row r="640" spans="1:25" ht="14">
      <c r="A640" s="118"/>
      <c r="B640" s="184"/>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row>
    <row r="641" spans="1:25" ht="14">
      <c r="A641" s="118"/>
      <c r="B641" s="184"/>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row>
    <row r="642" spans="1:25" ht="14">
      <c r="A642" s="118"/>
      <c r="B642" s="184"/>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row>
    <row r="643" spans="1:25" ht="14">
      <c r="A643" s="118"/>
      <c r="B643" s="184"/>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row>
    <row r="644" spans="1:25" ht="14">
      <c r="A644" s="118"/>
      <c r="B644" s="184"/>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row>
    <row r="645" spans="1:25" ht="14">
      <c r="A645" s="118"/>
      <c r="B645" s="184"/>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row>
    <row r="646" spans="1:25" ht="14">
      <c r="A646" s="118"/>
      <c r="B646" s="184"/>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row>
    <row r="647" spans="1:25" ht="14">
      <c r="A647" s="118"/>
      <c r="B647" s="184"/>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row>
    <row r="648" spans="1:25" ht="14">
      <c r="A648" s="118"/>
      <c r="B648" s="184"/>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row>
    <row r="649" spans="1:25" ht="14">
      <c r="A649" s="118"/>
      <c r="B649" s="184"/>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row>
    <row r="650" spans="1:25" ht="14">
      <c r="A650" s="118"/>
      <c r="B650" s="184"/>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row>
    <row r="651" spans="1:25" ht="14">
      <c r="A651" s="118"/>
      <c r="B651" s="184"/>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row>
    <row r="652" spans="1:25" ht="14">
      <c r="A652" s="118"/>
      <c r="B652" s="184"/>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row>
    <row r="653" spans="1:25" ht="14">
      <c r="A653" s="118"/>
      <c r="B653" s="184"/>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row>
    <row r="654" spans="1:25" ht="14">
      <c r="A654" s="118"/>
      <c r="B654" s="184"/>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row>
    <row r="655" spans="1:25" ht="14">
      <c r="A655" s="118"/>
      <c r="B655" s="184"/>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row>
    <row r="656" spans="1:25" ht="14">
      <c r="A656" s="118"/>
      <c r="B656" s="184"/>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row>
    <row r="657" spans="1:25" ht="14">
      <c r="A657" s="118"/>
      <c r="B657" s="184"/>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row>
    <row r="658" spans="1:25" ht="14">
      <c r="A658" s="118"/>
      <c r="B658" s="184"/>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row>
    <row r="659" spans="1:25" ht="14">
      <c r="A659" s="118"/>
      <c r="B659" s="184"/>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row>
    <row r="660" spans="1:25" ht="14">
      <c r="A660" s="118"/>
      <c r="B660" s="184"/>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row>
    <row r="661" spans="1:25" ht="14">
      <c r="A661" s="118"/>
      <c r="B661" s="184"/>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row>
    <row r="662" spans="1:25" ht="14">
      <c r="A662" s="118"/>
      <c r="B662" s="184"/>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row>
    <row r="663" spans="1:25" ht="14">
      <c r="A663" s="118"/>
      <c r="B663" s="184"/>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row>
    <row r="664" spans="1:25" ht="14">
      <c r="A664" s="118"/>
      <c r="B664" s="184"/>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row>
    <row r="665" spans="1:25" ht="14">
      <c r="A665" s="118"/>
      <c r="B665" s="184"/>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row>
    <row r="666" spans="1:25" ht="14">
      <c r="A666" s="118"/>
      <c r="B666" s="184"/>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row>
    <row r="667" spans="1:25" ht="14">
      <c r="A667" s="118"/>
      <c r="B667" s="184"/>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row>
    <row r="668" spans="1:25" ht="14">
      <c r="A668" s="118"/>
      <c r="B668" s="184"/>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row>
    <row r="669" spans="1:25" ht="14">
      <c r="A669" s="118"/>
      <c r="B669" s="184"/>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row>
    <row r="670" spans="1:25" ht="14">
      <c r="A670" s="118"/>
      <c r="B670" s="184"/>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row>
    <row r="671" spans="1:25" ht="14">
      <c r="A671" s="118"/>
      <c r="B671" s="184"/>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row>
    <row r="672" spans="1:25" ht="14">
      <c r="A672" s="118"/>
      <c r="B672" s="184"/>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row>
    <row r="673" spans="1:25" ht="14">
      <c r="A673" s="118"/>
      <c r="B673" s="184"/>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row>
    <row r="674" spans="1:25" ht="14">
      <c r="A674" s="118"/>
      <c r="B674" s="184"/>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row>
    <row r="675" spans="1:25" ht="14">
      <c r="A675" s="118"/>
      <c r="B675" s="184"/>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row>
    <row r="676" spans="1:25" ht="14">
      <c r="A676" s="118"/>
      <c r="B676" s="184"/>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row>
    <row r="677" spans="1:25" ht="14">
      <c r="A677" s="118"/>
      <c r="B677" s="184"/>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row>
    <row r="678" spans="1:25" ht="14">
      <c r="A678" s="118"/>
      <c r="B678" s="184"/>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row>
    <row r="679" spans="1:25" ht="14">
      <c r="A679" s="118"/>
      <c r="B679" s="184"/>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row>
    <row r="680" spans="1:25" ht="14">
      <c r="A680" s="118"/>
      <c r="B680" s="184"/>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row>
    <row r="681" spans="1:25" ht="14">
      <c r="A681" s="118"/>
      <c r="B681" s="184"/>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row>
    <row r="682" spans="1:25" ht="14">
      <c r="A682" s="118"/>
      <c r="B682" s="184"/>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row>
    <row r="683" spans="1:25" ht="14">
      <c r="A683" s="118"/>
      <c r="B683" s="184"/>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row>
    <row r="684" spans="1:25" ht="14">
      <c r="A684" s="118"/>
      <c r="B684" s="184"/>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row>
    <row r="685" spans="1:25" ht="14">
      <c r="A685" s="118"/>
      <c r="B685" s="184"/>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row>
    <row r="686" spans="1:25" ht="14">
      <c r="A686" s="118"/>
      <c r="B686" s="184"/>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row>
    <row r="687" spans="1:25" ht="14">
      <c r="A687" s="118"/>
      <c r="B687" s="184"/>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row>
    <row r="688" spans="1:25" ht="14">
      <c r="A688" s="118"/>
      <c r="B688" s="184"/>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row>
    <row r="689" spans="1:25" ht="14">
      <c r="A689" s="118"/>
      <c r="B689" s="184"/>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row>
    <row r="690" spans="1:25" ht="14">
      <c r="A690" s="118"/>
      <c r="B690" s="184"/>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row>
    <row r="691" spans="1:25" ht="14">
      <c r="A691" s="118"/>
      <c r="B691" s="184"/>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row>
    <row r="692" spans="1:25" ht="14">
      <c r="A692" s="118"/>
      <c r="B692" s="184"/>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row>
    <row r="693" spans="1:25" ht="14">
      <c r="A693" s="118"/>
      <c r="B693" s="184"/>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row>
    <row r="694" spans="1:25" ht="14">
      <c r="A694" s="118"/>
      <c r="B694" s="184"/>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row>
    <row r="695" spans="1:25" ht="14">
      <c r="A695" s="118"/>
      <c r="B695" s="184"/>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row>
    <row r="696" spans="1:25" ht="14">
      <c r="A696" s="118"/>
      <c r="B696" s="184"/>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row>
    <row r="697" spans="1:25" ht="14">
      <c r="A697" s="118"/>
      <c r="B697" s="184"/>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row>
    <row r="698" spans="1:25" ht="14">
      <c r="A698" s="118"/>
      <c r="B698" s="184"/>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row>
    <row r="699" spans="1:25" ht="14">
      <c r="A699" s="118"/>
      <c r="B699" s="184"/>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row>
    <row r="700" spans="1:25" ht="14">
      <c r="A700" s="118"/>
      <c r="B700" s="184"/>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row>
    <row r="701" spans="1:25" ht="14">
      <c r="A701" s="118"/>
      <c r="B701" s="184"/>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row>
    <row r="702" spans="1:25" ht="14">
      <c r="A702" s="118"/>
      <c r="B702" s="184"/>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row>
    <row r="703" spans="1:25" ht="14">
      <c r="A703" s="118"/>
      <c r="B703" s="184"/>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row>
    <row r="704" spans="1:25" ht="14">
      <c r="A704" s="118"/>
      <c r="B704" s="184"/>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row>
    <row r="705" spans="1:25" ht="14">
      <c r="A705" s="118"/>
      <c r="B705" s="184"/>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row>
    <row r="706" spans="1:25" ht="14">
      <c r="A706" s="118"/>
      <c r="B706" s="184"/>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row>
    <row r="707" spans="1:25" ht="14">
      <c r="A707" s="118"/>
      <c r="B707" s="184"/>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row>
    <row r="708" spans="1:25" ht="14">
      <c r="A708" s="118"/>
      <c r="B708" s="184"/>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row>
    <row r="709" spans="1:25" ht="14">
      <c r="A709" s="118"/>
      <c r="B709" s="184"/>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row>
    <row r="710" spans="1:25" ht="14">
      <c r="A710" s="118"/>
      <c r="B710" s="184"/>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row>
    <row r="711" spans="1:25" ht="14">
      <c r="A711" s="118"/>
      <c r="B711" s="184"/>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row>
    <row r="712" spans="1:25" ht="14">
      <c r="A712" s="118"/>
      <c r="B712" s="184"/>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row>
    <row r="713" spans="1:25" ht="14">
      <c r="A713" s="118"/>
      <c r="B713" s="184"/>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row>
    <row r="714" spans="1:25" ht="14">
      <c r="A714" s="118"/>
      <c r="B714" s="184"/>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row>
    <row r="715" spans="1:25" ht="14">
      <c r="A715" s="118"/>
      <c r="B715" s="184"/>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row>
    <row r="716" spans="1:25" ht="14">
      <c r="A716" s="118"/>
      <c r="B716" s="184"/>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row>
    <row r="717" spans="1:25" ht="14">
      <c r="A717" s="118"/>
      <c r="B717" s="184"/>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row>
    <row r="718" spans="1:25" ht="14">
      <c r="A718" s="118"/>
      <c r="B718" s="184"/>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row>
    <row r="719" spans="1:25" ht="14">
      <c r="A719" s="118"/>
      <c r="B719" s="184"/>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row>
    <row r="720" spans="1:25" ht="14">
      <c r="A720" s="118"/>
      <c r="B720" s="184"/>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row>
    <row r="721" spans="1:25" ht="14">
      <c r="A721" s="118"/>
      <c r="B721" s="184"/>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row>
    <row r="722" spans="1:25" ht="14">
      <c r="A722" s="118"/>
      <c r="B722" s="184"/>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row>
    <row r="723" spans="1:25" ht="14">
      <c r="A723" s="118"/>
      <c r="B723" s="184"/>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row>
    <row r="724" spans="1:25" ht="14">
      <c r="A724" s="118"/>
      <c r="B724" s="184"/>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row>
    <row r="725" spans="1:25" ht="14">
      <c r="A725" s="118"/>
      <c r="B725" s="184"/>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row>
    <row r="726" spans="1:25" ht="14">
      <c r="A726" s="118"/>
      <c r="B726" s="184"/>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row>
    <row r="727" spans="1:25" ht="14">
      <c r="A727" s="118"/>
      <c r="B727" s="184"/>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row>
    <row r="728" spans="1:25" ht="14">
      <c r="A728" s="118"/>
      <c r="B728" s="184"/>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row>
    <row r="729" spans="1:25" ht="14">
      <c r="A729" s="118"/>
      <c r="B729" s="184"/>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row>
    <row r="730" spans="1:25" ht="14">
      <c r="A730" s="118"/>
      <c r="B730" s="184"/>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row>
    <row r="731" spans="1:25" ht="14">
      <c r="A731" s="118"/>
      <c r="B731" s="184"/>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row>
    <row r="732" spans="1:25" ht="14">
      <c r="A732" s="118"/>
      <c r="B732" s="184"/>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row>
    <row r="733" spans="1:25" ht="14">
      <c r="A733" s="118"/>
      <c r="B733" s="184"/>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row>
    <row r="734" spans="1:25" ht="14">
      <c r="A734" s="118"/>
      <c r="B734" s="184"/>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row>
    <row r="735" spans="1:25" ht="14">
      <c r="A735" s="118"/>
      <c r="B735" s="184"/>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row>
    <row r="736" spans="1:25" ht="14">
      <c r="A736" s="118"/>
      <c r="B736" s="184"/>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row>
    <row r="737" spans="1:25" ht="14">
      <c r="A737" s="118"/>
      <c r="B737" s="184"/>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row>
    <row r="738" spans="1:25" ht="14">
      <c r="A738" s="118"/>
      <c r="B738" s="184"/>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row>
    <row r="739" spans="1:25" ht="14">
      <c r="A739" s="118"/>
      <c r="B739" s="184"/>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row>
    <row r="740" spans="1:25" ht="14">
      <c r="A740" s="118"/>
      <c r="B740" s="184"/>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row>
    <row r="741" spans="1:25" ht="14">
      <c r="A741" s="118"/>
      <c r="B741" s="184"/>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row>
    <row r="742" spans="1:25" ht="14">
      <c r="A742" s="118"/>
      <c r="B742" s="184"/>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row>
    <row r="743" spans="1:25" ht="14">
      <c r="A743" s="118"/>
      <c r="B743" s="184"/>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row>
    <row r="744" spans="1:25" ht="14">
      <c r="A744" s="118"/>
      <c r="B744" s="184"/>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row>
    <row r="745" spans="1:25" ht="14">
      <c r="A745" s="118"/>
      <c r="B745" s="184"/>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row>
    <row r="746" spans="1:25" ht="14">
      <c r="A746" s="118"/>
      <c r="B746" s="184"/>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row>
    <row r="747" spans="1:25" ht="14">
      <c r="A747" s="118"/>
      <c r="B747" s="184"/>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row>
    <row r="748" spans="1:25" ht="14">
      <c r="A748" s="118"/>
      <c r="B748" s="184"/>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row>
    <row r="749" spans="1:25" ht="14">
      <c r="A749" s="118"/>
      <c r="B749" s="184"/>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row>
    <row r="750" spans="1:25" ht="14">
      <c r="A750" s="118"/>
      <c r="B750" s="184"/>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row>
    <row r="751" spans="1:25" ht="14">
      <c r="A751" s="118"/>
      <c r="B751" s="184"/>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row>
    <row r="752" spans="1:25" ht="14">
      <c r="A752" s="118"/>
      <c r="B752" s="184"/>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row>
    <row r="753" spans="1:25" ht="14">
      <c r="A753" s="118"/>
      <c r="B753" s="184"/>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row>
    <row r="754" spans="1:25" ht="14">
      <c r="A754" s="118"/>
      <c r="B754" s="184"/>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row>
    <row r="755" spans="1:25" ht="14">
      <c r="A755" s="118"/>
      <c r="B755" s="184"/>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row>
    <row r="756" spans="1:25" ht="14">
      <c r="A756" s="118"/>
      <c r="B756" s="184"/>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row>
    <row r="757" spans="1:25" ht="14">
      <c r="A757" s="118"/>
      <c r="B757" s="184"/>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row>
    <row r="758" spans="1:25" ht="14">
      <c r="A758" s="118"/>
      <c r="B758" s="184"/>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row>
    <row r="759" spans="1:25" ht="14">
      <c r="A759" s="118"/>
      <c r="B759" s="184"/>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row>
    <row r="760" spans="1:25" ht="14">
      <c r="A760" s="118"/>
      <c r="B760" s="184"/>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row>
    <row r="761" spans="1:25" ht="14">
      <c r="A761" s="118"/>
      <c r="B761" s="184"/>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row>
    <row r="762" spans="1:25" ht="14">
      <c r="A762" s="118"/>
      <c r="B762" s="184"/>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row>
    <row r="763" spans="1:25" ht="14">
      <c r="A763" s="118"/>
      <c r="B763" s="184"/>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row>
    <row r="764" spans="1:25" ht="14">
      <c r="A764" s="118"/>
      <c r="B764" s="184"/>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row>
    <row r="765" spans="1:25" ht="14">
      <c r="A765" s="118"/>
      <c r="B765" s="184"/>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row>
    <row r="766" spans="1:25" ht="14">
      <c r="A766" s="118"/>
      <c r="B766" s="184"/>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row>
    <row r="767" spans="1:25" ht="14">
      <c r="A767" s="118"/>
      <c r="B767" s="184"/>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row>
    <row r="768" spans="1:25" ht="14">
      <c r="A768" s="118"/>
      <c r="B768" s="184"/>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row>
    <row r="769" spans="1:25" ht="14">
      <c r="A769" s="118"/>
      <c r="B769" s="184"/>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row>
    <row r="770" spans="1:25" ht="14">
      <c r="A770" s="118"/>
      <c r="B770" s="184"/>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row>
    <row r="771" spans="1:25" ht="14">
      <c r="A771" s="118"/>
      <c r="B771" s="184"/>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row>
    <row r="772" spans="1:25" ht="14">
      <c r="A772" s="118"/>
      <c r="B772" s="184"/>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row>
    <row r="773" spans="1:25" ht="14">
      <c r="A773" s="118"/>
      <c r="B773" s="184"/>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row>
    <row r="774" spans="1:25" ht="14">
      <c r="A774" s="118"/>
      <c r="B774" s="184"/>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row>
    <row r="775" spans="1:25" ht="14">
      <c r="A775" s="118"/>
      <c r="B775" s="184"/>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row>
    <row r="776" spans="1:25" ht="14">
      <c r="A776" s="118"/>
      <c r="B776" s="184"/>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row>
    <row r="777" spans="1:25" ht="14">
      <c r="A777" s="118"/>
      <c r="B777" s="184"/>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row>
    <row r="778" spans="1:25" ht="14">
      <c r="A778" s="118"/>
      <c r="B778" s="184"/>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row>
    <row r="779" spans="1:25" ht="14">
      <c r="A779" s="118"/>
      <c r="B779" s="184"/>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row>
    <row r="780" spans="1:25" ht="14">
      <c r="A780" s="118"/>
      <c r="B780" s="184"/>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row>
    <row r="781" spans="1:25" ht="14">
      <c r="A781" s="118"/>
      <c r="B781" s="184"/>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row>
    <row r="782" spans="1:25" ht="14">
      <c r="A782" s="118"/>
      <c r="B782" s="184"/>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row>
    <row r="783" spans="1:25" ht="14">
      <c r="A783" s="118"/>
      <c r="B783" s="184"/>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row>
    <row r="784" spans="1:25" ht="14">
      <c r="A784" s="118"/>
      <c r="B784" s="184"/>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row>
    <row r="785" spans="1:25" ht="14">
      <c r="A785" s="118"/>
      <c r="B785" s="184"/>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row>
    <row r="786" spans="1:25" ht="14">
      <c r="A786" s="118"/>
      <c r="B786" s="184"/>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row>
    <row r="787" spans="1:25" ht="14">
      <c r="A787" s="118"/>
      <c r="B787" s="184"/>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row>
    <row r="788" spans="1:25" ht="14">
      <c r="A788" s="118"/>
      <c r="B788" s="184"/>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row>
    <row r="789" spans="1:25" ht="14">
      <c r="A789" s="118"/>
      <c r="B789" s="184"/>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row>
    <row r="790" spans="1:25" ht="14">
      <c r="A790" s="118"/>
      <c r="B790" s="184"/>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row>
    <row r="791" spans="1:25" ht="14">
      <c r="A791" s="118"/>
      <c r="B791" s="184"/>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row>
    <row r="792" spans="1:25" ht="14">
      <c r="A792" s="118"/>
      <c r="B792" s="184"/>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row>
    <row r="793" spans="1:25" ht="14">
      <c r="A793" s="118"/>
      <c r="B793" s="184"/>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row>
    <row r="794" spans="1:25" ht="14">
      <c r="A794" s="118"/>
      <c r="B794" s="184"/>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row>
    <row r="795" spans="1:25" ht="14">
      <c r="A795" s="118"/>
      <c r="B795" s="184"/>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row>
    <row r="796" spans="1:25" ht="14">
      <c r="A796" s="118"/>
      <c r="B796" s="184"/>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row>
    <row r="797" spans="1:25" ht="14">
      <c r="A797" s="118"/>
      <c r="B797" s="184"/>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row>
    <row r="798" spans="1:25" ht="14">
      <c r="A798" s="118"/>
      <c r="B798" s="184"/>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row>
    <row r="799" spans="1:25" ht="14">
      <c r="A799" s="118"/>
      <c r="B799" s="184"/>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row>
    <row r="800" spans="1:25" ht="14">
      <c r="A800" s="118"/>
      <c r="B800" s="184"/>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row>
    <row r="801" spans="1:25" ht="14">
      <c r="A801" s="118"/>
      <c r="B801" s="184"/>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row>
    <row r="802" spans="1:25" ht="14">
      <c r="A802" s="118"/>
      <c r="B802" s="184"/>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row>
    <row r="803" spans="1:25" ht="14">
      <c r="A803" s="118"/>
      <c r="B803" s="184"/>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row>
    <row r="804" spans="1:25" ht="14">
      <c r="A804" s="118"/>
      <c r="B804" s="184"/>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row>
    <row r="805" spans="1:25" ht="14">
      <c r="A805" s="118"/>
      <c r="B805" s="184"/>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row>
    <row r="806" spans="1:25" ht="14">
      <c r="A806" s="118"/>
      <c r="B806" s="184"/>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row>
    <row r="807" spans="1:25" ht="14">
      <c r="A807" s="118"/>
      <c r="B807" s="184"/>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row>
    <row r="808" spans="1:25" ht="14">
      <c r="A808" s="118"/>
      <c r="B808" s="184"/>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row>
    <row r="809" spans="1:25" ht="14">
      <c r="A809" s="118"/>
      <c r="B809" s="184"/>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row>
    <row r="810" spans="1:25" ht="14">
      <c r="A810" s="118"/>
      <c r="B810" s="184"/>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row>
    <row r="811" spans="1:25" ht="14">
      <c r="A811" s="118"/>
      <c r="B811" s="184"/>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row>
    <row r="812" spans="1:25" ht="14">
      <c r="A812" s="118"/>
      <c r="B812" s="184"/>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row>
    <row r="813" spans="1:25" ht="14">
      <c r="A813" s="118"/>
      <c r="B813" s="184"/>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row>
    <row r="814" spans="1:25" ht="14">
      <c r="A814" s="118"/>
      <c r="B814" s="184"/>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row>
    <row r="815" spans="1:25" ht="14">
      <c r="A815" s="118"/>
      <c r="B815" s="184"/>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row>
    <row r="816" spans="1:25" ht="14">
      <c r="A816" s="118"/>
      <c r="B816" s="184"/>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row>
    <row r="817" spans="1:25" ht="14">
      <c r="A817" s="118"/>
      <c r="B817" s="184"/>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row>
    <row r="818" spans="1:25" ht="14">
      <c r="A818" s="118"/>
      <c r="B818" s="184"/>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row>
    <row r="819" spans="1:25" ht="14">
      <c r="A819" s="118"/>
      <c r="B819" s="184"/>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row>
    <row r="820" spans="1:25" ht="14">
      <c r="A820" s="118"/>
      <c r="B820" s="184"/>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row>
    <row r="821" spans="1:25" ht="14">
      <c r="A821" s="118"/>
      <c r="B821" s="184"/>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row>
    <row r="822" spans="1:25" ht="14">
      <c r="A822" s="118"/>
      <c r="B822" s="184"/>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row>
    <row r="823" spans="1:25" ht="14">
      <c r="A823" s="118"/>
      <c r="B823" s="184"/>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row>
    <row r="824" spans="1:25" ht="14">
      <c r="A824" s="118"/>
      <c r="B824" s="184"/>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row>
    <row r="825" spans="1:25" ht="14">
      <c r="A825" s="118"/>
      <c r="B825" s="184"/>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row>
    <row r="826" spans="1:25" ht="14">
      <c r="A826" s="118"/>
      <c r="B826" s="184"/>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row>
    <row r="827" spans="1:25" ht="14">
      <c r="A827" s="118"/>
      <c r="B827" s="184"/>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row>
    <row r="828" spans="1:25" ht="14">
      <c r="A828" s="118"/>
      <c r="B828" s="184"/>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row>
    <row r="829" spans="1:25" ht="14">
      <c r="A829" s="118"/>
      <c r="B829" s="184"/>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row>
    <row r="830" spans="1:25" ht="14">
      <c r="A830" s="118"/>
      <c r="B830" s="184"/>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row>
    <row r="831" spans="1:25" ht="14">
      <c r="A831" s="118"/>
      <c r="B831" s="184"/>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row>
    <row r="832" spans="1:25" ht="14">
      <c r="A832" s="118"/>
      <c r="B832" s="184"/>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row>
    <row r="833" spans="1:25" ht="14">
      <c r="A833" s="118"/>
      <c r="B833" s="184"/>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row>
    <row r="834" spans="1:25" ht="14">
      <c r="A834" s="118"/>
      <c r="B834" s="184"/>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row>
    <row r="835" spans="1:25" ht="14">
      <c r="A835" s="118"/>
      <c r="B835" s="184"/>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row>
    <row r="836" spans="1:25" ht="14">
      <c r="A836" s="118"/>
      <c r="B836" s="184"/>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row>
    <row r="837" spans="1:25" ht="14">
      <c r="A837" s="118"/>
      <c r="B837" s="184"/>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row>
    <row r="838" spans="1:25" ht="14">
      <c r="A838" s="118"/>
      <c r="B838" s="184"/>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row>
    <row r="839" spans="1:25" ht="14">
      <c r="A839" s="118"/>
      <c r="B839" s="184"/>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row>
    <row r="840" spans="1:25" ht="14">
      <c r="A840" s="118"/>
      <c r="B840" s="184"/>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row>
    <row r="841" spans="1:25" ht="14">
      <c r="A841" s="118"/>
      <c r="B841" s="184"/>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row>
    <row r="842" spans="1:25" ht="14">
      <c r="A842" s="118"/>
      <c r="B842" s="184"/>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row>
    <row r="843" spans="1:25" ht="14">
      <c r="A843" s="118"/>
      <c r="B843" s="184"/>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row>
    <row r="844" spans="1:25" ht="14">
      <c r="A844" s="118"/>
      <c r="B844" s="184"/>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row>
    <row r="845" spans="1:25" ht="14">
      <c r="A845" s="118"/>
      <c r="B845" s="184"/>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row>
    <row r="846" spans="1:25" ht="14">
      <c r="A846" s="118"/>
      <c r="B846" s="184"/>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row>
    <row r="847" spans="1:25" ht="14">
      <c r="A847" s="118"/>
      <c r="B847" s="184"/>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row>
    <row r="848" spans="1:25" ht="14">
      <c r="A848" s="118"/>
      <c r="B848" s="184"/>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row>
    <row r="849" spans="1:25" ht="14">
      <c r="A849" s="118"/>
      <c r="B849" s="184"/>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row>
    <row r="850" spans="1:25" ht="14">
      <c r="A850" s="118"/>
      <c r="B850" s="184"/>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row>
    <row r="851" spans="1:25" ht="14">
      <c r="A851" s="118"/>
      <c r="B851" s="184"/>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row>
    <row r="852" spans="1:25" ht="14">
      <c r="A852" s="118"/>
      <c r="B852" s="184"/>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row>
    <row r="853" spans="1:25" ht="14">
      <c r="A853" s="118"/>
      <c r="B853" s="184"/>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row>
    <row r="854" spans="1:25" ht="14">
      <c r="A854" s="118"/>
      <c r="B854" s="184"/>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row>
    <row r="855" spans="1:25" ht="14">
      <c r="A855" s="118"/>
      <c r="B855" s="184"/>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row>
    <row r="856" spans="1:25" ht="14">
      <c r="A856" s="118"/>
      <c r="B856" s="184"/>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row>
    <row r="857" spans="1:25" ht="14">
      <c r="A857" s="118"/>
      <c r="B857" s="184"/>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row>
    <row r="858" spans="1:25" ht="14">
      <c r="A858" s="118"/>
      <c r="B858" s="184"/>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row>
    <row r="859" spans="1:25" ht="14">
      <c r="A859" s="118"/>
      <c r="B859" s="184"/>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row>
    <row r="860" spans="1:25" ht="14">
      <c r="A860" s="118"/>
      <c r="B860" s="184"/>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row>
    <row r="861" spans="1:25" ht="14">
      <c r="A861" s="118"/>
      <c r="B861" s="184"/>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row>
    <row r="862" spans="1:25" ht="14">
      <c r="A862" s="118"/>
      <c r="B862" s="184"/>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row>
    <row r="863" spans="1:25" ht="14">
      <c r="A863" s="118"/>
      <c r="B863" s="184"/>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row>
    <row r="864" spans="1:25" ht="14">
      <c r="A864" s="118"/>
      <c r="B864" s="184"/>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row>
    <row r="865" spans="1:25" ht="14">
      <c r="A865" s="118"/>
      <c r="B865" s="184"/>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row>
    <row r="866" spans="1:25" ht="14">
      <c r="A866" s="118"/>
      <c r="B866" s="184"/>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row>
    <row r="867" spans="1:25" ht="14">
      <c r="A867" s="118"/>
      <c r="B867" s="184"/>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row>
    <row r="868" spans="1:25" ht="14">
      <c r="A868" s="118"/>
      <c r="B868" s="184"/>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row>
    <row r="869" spans="1:25" ht="14">
      <c r="A869" s="118"/>
      <c r="B869" s="184"/>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row>
    <row r="870" spans="1:25" ht="14">
      <c r="A870" s="118"/>
      <c r="B870" s="184"/>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row>
    <row r="871" spans="1:25" ht="14">
      <c r="A871" s="118"/>
      <c r="B871" s="184"/>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row>
    <row r="872" spans="1:25" ht="14">
      <c r="A872" s="118"/>
      <c r="B872" s="184"/>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row>
    <row r="873" spans="1:25" ht="14">
      <c r="A873" s="118"/>
      <c r="B873" s="184"/>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row>
    <row r="874" spans="1:25" ht="14">
      <c r="A874" s="118"/>
      <c r="B874" s="184"/>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row>
    <row r="875" spans="1:25" ht="14">
      <c r="A875" s="118"/>
      <c r="B875" s="184"/>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row>
    <row r="876" spans="1:25" ht="14">
      <c r="A876" s="118"/>
      <c r="B876" s="184"/>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row>
    <row r="877" spans="1:25" ht="14">
      <c r="A877" s="118"/>
      <c r="B877" s="184"/>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row>
    <row r="878" spans="1:25" ht="14">
      <c r="A878" s="118"/>
      <c r="B878" s="184"/>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row>
    <row r="879" spans="1:25" ht="14">
      <c r="A879" s="118"/>
      <c r="B879" s="184"/>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row>
    <row r="880" spans="1:25" ht="14">
      <c r="A880" s="118"/>
      <c r="B880" s="184"/>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row>
    <row r="881" spans="1:25" ht="14">
      <c r="A881" s="118"/>
      <c r="B881" s="184"/>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row>
    <row r="882" spans="1:25" ht="14">
      <c r="A882" s="118"/>
      <c r="B882" s="184"/>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row>
    <row r="883" spans="1:25" ht="14">
      <c r="A883" s="118"/>
      <c r="B883" s="184"/>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row>
    <row r="884" spans="1:25" ht="14">
      <c r="A884" s="118"/>
      <c r="B884" s="184"/>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row>
    <row r="885" spans="1:25" ht="14">
      <c r="A885" s="118"/>
      <c r="B885" s="184"/>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row>
    <row r="886" spans="1:25" ht="14">
      <c r="A886" s="118"/>
      <c r="B886" s="184"/>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row>
    <row r="887" spans="1:25" ht="14">
      <c r="A887" s="118"/>
      <c r="B887" s="184"/>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row>
    <row r="888" spans="1:25" ht="14">
      <c r="A888" s="118"/>
      <c r="B888" s="184"/>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row>
    <row r="889" spans="1:25" ht="14">
      <c r="A889" s="118"/>
      <c r="B889" s="184"/>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row>
    <row r="890" spans="1:25" ht="14">
      <c r="A890" s="118"/>
      <c r="B890" s="184"/>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row>
    <row r="891" spans="1:25" ht="14">
      <c r="A891" s="118"/>
      <c r="B891" s="184"/>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row>
    <row r="892" spans="1:25" ht="14">
      <c r="A892" s="118"/>
      <c r="B892" s="184"/>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row>
    <row r="893" spans="1:25" ht="14">
      <c r="A893" s="118"/>
      <c r="B893" s="184"/>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row>
    <row r="894" spans="1:25" ht="14">
      <c r="A894" s="118"/>
      <c r="B894" s="184"/>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row>
    <row r="895" spans="1:25" ht="14">
      <c r="A895" s="118"/>
      <c r="B895" s="184"/>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row>
    <row r="896" spans="1:25" ht="14">
      <c r="A896" s="118"/>
      <c r="B896" s="184"/>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row>
    <row r="897" spans="1:25" ht="14">
      <c r="A897" s="118"/>
      <c r="B897" s="184"/>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row>
    <row r="898" spans="1:25" ht="14">
      <c r="A898" s="118"/>
      <c r="B898" s="184"/>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row>
    <row r="899" spans="1:25" ht="14">
      <c r="A899" s="118"/>
      <c r="B899" s="184"/>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row>
    <row r="900" spans="1:25" ht="14">
      <c r="A900" s="118"/>
      <c r="B900" s="184"/>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row>
    <row r="901" spans="1:25" ht="14">
      <c r="A901" s="118"/>
      <c r="B901" s="184"/>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row>
    <row r="902" spans="1:25" ht="14">
      <c r="A902" s="118"/>
      <c r="B902" s="184"/>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row>
    <row r="903" spans="1:25" ht="14">
      <c r="A903" s="118"/>
      <c r="B903" s="184"/>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row>
    <row r="904" spans="1:25" ht="14">
      <c r="A904" s="118"/>
      <c r="B904" s="184"/>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row>
    <row r="905" spans="1:25" ht="14">
      <c r="A905" s="118"/>
      <c r="B905" s="184"/>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row>
    <row r="906" spans="1:25" ht="14">
      <c r="A906" s="118"/>
      <c r="B906" s="184"/>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row>
    <row r="907" spans="1:25" ht="14">
      <c r="A907" s="118"/>
      <c r="B907" s="184"/>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row>
    <row r="908" spans="1:25" ht="14">
      <c r="A908" s="118"/>
      <c r="B908" s="184"/>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row>
    <row r="909" spans="1:25" ht="14">
      <c r="A909" s="118"/>
      <c r="B909" s="184"/>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row>
    <row r="910" spans="1:25" ht="14">
      <c r="A910" s="118"/>
      <c r="B910" s="184"/>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row>
    <row r="911" spans="1:25" ht="14">
      <c r="A911" s="118"/>
      <c r="B911" s="184"/>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row>
    <row r="912" spans="1:25" ht="14">
      <c r="A912" s="118"/>
      <c r="B912" s="184"/>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row>
    <row r="913" spans="1:25" ht="14">
      <c r="A913" s="118"/>
      <c r="B913" s="184"/>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row>
    <row r="914" spans="1:25" ht="14">
      <c r="A914" s="118"/>
      <c r="B914" s="184"/>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row>
    <row r="915" spans="1:25" ht="14">
      <c r="A915" s="118"/>
      <c r="B915" s="184"/>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row>
    <row r="916" spans="1:25" ht="14">
      <c r="A916" s="118"/>
      <c r="B916" s="184"/>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row>
    <row r="917" spans="1:25" ht="14">
      <c r="A917" s="118"/>
      <c r="B917" s="184"/>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row>
    <row r="918" spans="1:25" ht="14">
      <c r="A918" s="118"/>
      <c r="B918" s="184"/>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row>
    <row r="919" spans="1:25" ht="14">
      <c r="A919" s="118"/>
      <c r="B919" s="184"/>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row>
    <row r="920" spans="1:25" ht="14">
      <c r="A920" s="118"/>
      <c r="B920" s="184"/>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row>
    <row r="921" spans="1:25" ht="14">
      <c r="A921" s="118"/>
      <c r="B921" s="184"/>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row>
    <row r="922" spans="1:25" ht="14">
      <c r="A922" s="118"/>
      <c r="B922" s="184"/>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row>
    <row r="923" spans="1:25" ht="14">
      <c r="A923" s="118"/>
      <c r="B923" s="184"/>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row>
    <row r="924" spans="1:25" ht="14">
      <c r="A924" s="118"/>
      <c r="B924" s="184"/>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row>
    <row r="925" spans="1:25" ht="14">
      <c r="A925" s="118"/>
      <c r="B925" s="184"/>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row>
    <row r="926" spans="1:25" ht="14">
      <c r="A926" s="118"/>
      <c r="B926" s="184"/>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row>
    <row r="927" spans="1:25" ht="14">
      <c r="A927" s="118"/>
      <c r="B927" s="184"/>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row>
    <row r="928" spans="1:25" ht="14">
      <c r="A928" s="118"/>
      <c r="B928" s="184"/>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row>
    <row r="929" spans="1:25" ht="14">
      <c r="A929" s="118"/>
      <c r="B929" s="184"/>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row>
    <row r="930" spans="1:25" ht="14">
      <c r="A930" s="118"/>
      <c r="B930" s="184"/>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row>
    <row r="931" spans="1:25" ht="14">
      <c r="A931" s="118"/>
      <c r="B931" s="184"/>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row>
    <row r="932" spans="1:25" ht="14">
      <c r="A932" s="118"/>
      <c r="B932" s="184"/>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row>
    <row r="933" spans="1:25" ht="14">
      <c r="A933" s="118"/>
      <c r="B933" s="184"/>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row>
    <row r="934" spans="1:25" ht="14">
      <c r="A934" s="118"/>
      <c r="B934" s="184"/>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row>
    <row r="935" spans="1:25" ht="14">
      <c r="A935" s="118"/>
      <c r="B935" s="184"/>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row>
    <row r="936" spans="1:25" ht="14">
      <c r="A936" s="118"/>
      <c r="B936" s="184"/>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row>
    <row r="937" spans="1:25" ht="14">
      <c r="A937" s="118"/>
      <c r="B937" s="184"/>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row>
    <row r="938" spans="1:25" ht="14">
      <c r="A938" s="118"/>
      <c r="B938" s="184"/>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row>
    <row r="939" spans="1:25" ht="14">
      <c r="A939" s="118"/>
      <c r="B939" s="184"/>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row>
    <row r="940" spans="1:25" ht="14">
      <c r="A940" s="118"/>
      <c r="B940" s="184"/>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row>
    <row r="941" spans="1:25" ht="14">
      <c r="A941" s="118"/>
      <c r="B941" s="184"/>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row>
    <row r="942" spans="1:25" ht="14">
      <c r="A942" s="118"/>
      <c r="B942" s="184"/>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row>
    <row r="943" spans="1:25" ht="14">
      <c r="A943" s="118"/>
      <c r="B943" s="184"/>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row>
    <row r="944" spans="1:25" ht="14">
      <c r="A944" s="118"/>
      <c r="B944" s="184"/>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row>
    <row r="945" spans="1:25" ht="14">
      <c r="A945" s="118"/>
      <c r="B945" s="184"/>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row>
    <row r="946" spans="1:25" ht="14">
      <c r="A946" s="118"/>
      <c r="B946" s="184"/>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row>
    <row r="947" spans="1:25" ht="14">
      <c r="A947" s="118"/>
      <c r="B947" s="184"/>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row>
    <row r="948" spans="1:25" ht="14">
      <c r="A948" s="118"/>
      <c r="B948" s="184"/>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row>
    <row r="949" spans="1:25" ht="14">
      <c r="A949" s="118"/>
      <c r="B949" s="184"/>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row>
    <row r="950" spans="1:25" ht="14">
      <c r="A950" s="118"/>
      <c r="B950" s="184"/>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row>
    <row r="951" spans="1:25" ht="14">
      <c r="A951" s="118"/>
      <c r="B951" s="184"/>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row>
    <row r="952" spans="1:25" ht="14">
      <c r="A952" s="118"/>
      <c r="B952" s="184"/>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row>
    <row r="953" spans="1:25" ht="14">
      <c r="A953" s="118"/>
      <c r="B953" s="184"/>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row>
    <row r="954" spans="1:25" ht="14">
      <c r="A954" s="118"/>
      <c r="B954" s="184"/>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row>
    <row r="955" spans="1:25" ht="14">
      <c r="A955" s="118"/>
      <c r="B955" s="184"/>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row>
    <row r="956" spans="1:25" ht="14">
      <c r="A956" s="118"/>
      <c r="B956" s="184"/>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row>
    <row r="957" spans="1:25" ht="14">
      <c r="A957" s="118"/>
      <c r="B957" s="184"/>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row>
    <row r="958" spans="1:25" ht="14">
      <c r="A958" s="118"/>
      <c r="B958" s="184"/>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row>
    <row r="959" spans="1:25" ht="14">
      <c r="A959" s="118"/>
      <c r="B959" s="184"/>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row>
    <row r="960" spans="1:25" ht="14">
      <c r="A960" s="118"/>
      <c r="B960" s="184"/>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row>
    <row r="961" spans="1:25" ht="14">
      <c r="A961" s="118"/>
      <c r="B961" s="184"/>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row>
    <row r="962" spans="1:25" ht="14">
      <c r="A962" s="118"/>
      <c r="B962" s="184"/>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row>
    <row r="963" spans="1:25" ht="14">
      <c r="A963" s="118"/>
      <c r="B963" s="184"/>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row>
    <row r="964" spans="1:25" ht="14">
      <c r="A964" s="118"/>
      <c r="B964" s="184"/>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row>
    <row r="965" spans="1:25" ht="14">
      <c r="A965" s="118"/>
      <c r="B965" s="184"/>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row>
    <row r="966" spans="1:25" ht="14">
      <c r="A966" s="118"/>
      <c r="B966" s="184"/>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row>
    <row r="967" spans="1:25" ht="14">
      <c r="A967" s="118"/>
      <c r="B967" s="184"/>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row>
    <row r="968" spans="1:25" ht="14">
      <c r="A968" s="118"/>
      <c r="B968" s="184"/>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row>
    <row r="969" spans="1:25" ht="14">
      <c r="A969" s="118"/>
      <c r="B969" s="184"/>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row>
    <row r="970" spans="1:25" ht="14">
      <c r="A970" s="118"/>
      <c r="B970" s="184"/>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row>
    <row r="971" spans="1:25" ht="14">
      <c r="A971" s="118"/>
      <c r="B971" s="184"/>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row>
    <row r="972" spans="1:25" ht="14">
      <c r="A972" s="118"/>
      <c r="B972" s="184"/>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row>
    <row r="973" spans="1:25" ht="14">
      <c r="A973" s="118"/>
      <c r="B973" s="184"/>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row>
    <row r="974" spans="1:25" ht="14">
      <c r="A974" s="118"/>
      <c r="B974" s="184"/>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row>
    <row r="975" spans="1:25" ht="14">
      <c r="A975" s="118"/>
      <c r="B975" s="184"/>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row>
    <row r="976" spans="1:25" ht="14">
      <c r="A976" s="118"/>
      <c r="B976" s="184"/>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row>
    <row r="977" spans="1:25" ht="14">
      <c r="A977" s="118"/>
      <c r="B977" s="184"/>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row>
    <row r="978" spans="1:25" ht="14">
      <c r="A978" s="118"/>
      <c r="B978" s="184"/>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row>
    <row r="979" spans="1:25" ht="14">
      <c r="A979" s="118"/>
      <c r="B979" s="184"/>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row>
    <row r="980" spans="1:25" ht="14">
      <c r="A980" s="118"/>
      <c r="B980" s="184"/>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row>
    <row r="981" spans="1:25" ht="14">
      <c r="A981" s="118"/>
      <c r="B981" s="184"/>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row>
    <row r="982" spans="1:25" ht="14">
      <c r="A982" s="118"/>
      <c r="B982" s="184"/>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row>
    <row r="983" spans="1:25" ht="14">
      <c r="A983" s="118"/>
      <c r="B983" s="184"/>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row>
    <row r="984" spans="1:25" ht="14">
      <c r="A984" s="118"/>
      <c r="B984" s="184"/>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row>
    <row r="985" spans="1:25" ht="14">
      <c r="A985" s="118"/>
      <c r="B985" s="184"/>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row>
    <row r="986" spans="1:25" ht="14">
      <c r="A986" s="118"/>
      <c r="B986" s="184"/>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row>
    <row r="987" spans="1:25" ht="14">
      <c r="A987" s="118"/>
      <c r="B987" s="184"/>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row>
    <row r="988" spans="1:25" ht="14">
      <c r="A988" s="118"/>
      <c r="B988" s="184"/>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row>
    <row r="989" spans="1:25" ht="14">
      <c r="A989" s="118"/>
      <c r="B989" s="184"/>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row>
    <row r="990" spans="1:25" ht="14">
      <c r="A990" s="118"/>
      <c r="B990" s="184"/>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row>
    <row r="991" spans="1:25" ht="14">
      <c r="A991" s="118"/>
      <c r="B991" s="184"/>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row>
    <row r="992" spans="1:25" ht="14">
      <c r="A992" s="118"/>
      <c r="B992" s="184"/>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row>
    <row r="993" spans="1:25" ht="14">
      <c r="A993" s="118"/>
      <c r="B993" s="184"/>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row>
    <row r="994" spans="1:25" ht="14">
      <c r="A994" s="118"/>
      <c r="B994" s="184"/>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row>
    <row r="995" spans="1:25" ht="14">
      <c r="A995" s="118"/>
      <c r="B995" s="184"/>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row>
    <row r="996" spans="1:25" ht="14">
      <c r="A996" s="118"/>
      <c r="B996" s="184"/>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row>
    <row r="997" spans="1:25" ht="14">
      <c r="A997" s="118"/>
      <c r="B997" s="184"/>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row>
    <row r="998" spans="1:25" ht="14">
      <c r="A998" s="118"/>
      <c r="B998" s="184"/>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row>
    <row r="999" spans="1:25" ht="14">
      <c r="A999" s="118"/>
      <c r="B999" s="184"/>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row>
    <row r="1000" spans="1:25" ht="14">
      <c r="A1000" s="118"/>
      <c r="B1000" s="184"/>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row>
    <row r="1001" spans="1:25" ht="14">
      <c r="A1001" s="118"/>
      <c r="B1001" s="184"/>
      <c r="C1001" s="182"/>
      <c r="D1001" s="182"/>
      <c r="E1001" s="182"/>
      <c r="F1001" s="182"/>
      <c r="G1001" s="182"/>
      <c r="H1001" s="182"/>
      <c r="I1001" s="182"/>
      <c r="J1001" s="182"/>
      <c r="K1001" s="182"/>
      <c r="L1001" s="182"/>
      <c r="M1001" s="182"/>
      <c r="N1001" s="182"/>
      <c r="O1001" s="182"/>
      <c r="P1001" s="182"/>
      <c r="Q1001" s="182"/>
      <c r="R1001" s="182"/>
      <c r="S1001" s="182"/>
      <c r="T1001" s="182"/>
      <c r="U1001" s="182"/>
      <c r="V1001" s="182"/>
      <c r="W1001" s="182"/>
      <c r="X1001" s="182"/>
      <c r="Y1001" s="182"/>
    </row>
    <row r="1002" spans="1:25" ht="14">
      <c r="A1002" s="118"/>
      <c r="B1002" s="184"/>
      <c r="C1002" s="182"/>
      <c r="D1002" s="182"/>
      <c r="E1002" s="182"/>
      <c r="F1002" s="182"/>
      <c r="G1002" s="182"/>
      <c r="H1002" s="182"/>
      <c r="I1002" s="182"/>
      <c r="J1002" s="182"/>
      <c r="K1002" s="182"/>
      <c r="L1002" s="182"/>
      <c r="M1002" s="182"/>
      <c r="N1002" s="182"/>
      <c r="O1002" s="182"/>
      <c r="P1002" s="182"/>
      <c r="Q1002" s="182"/>
      <c r="R1002" s="182"/>
      <c r="S1002" s="182"/>
      <c r="T1002" s="182"/>
      <c r="U1002" s="182"/>
      <c r="V1002" s="182"/>
      <c r="W1002" s="182"/>
      <c r="X1002" s="182"/>
      <c r="Y1002" s="182"/>
    </row>
    <row r="1003" spans="1:25" ht="14">
      <c r="A1003" s="118"/>
      <c r="B1003" s="184"/>
      <c r="C1003" s="182"/>
      <c r="D1003" s="182"/>
      <c r="E1003" s="182"/>
      <c r="F1003" s="182"/>
      <c r="G1003" s="182"/>
      <c r="H1003" s="182"/>
      <c r="I1003" s="182"/>
      <c r="J1003" s="182"/>
      <c r="K1003" s="182"/>
      <c r="L1003" s="182"/>
      <c r="M1003" s="182"/>
      <c r="N1003" s="182"/>
      <c r="O1003" s="182"/>
      <c r="P1003" s="182"/>
      <c r="Q1003" s="182"/>
      <c r="R1003" s="182"/>
      <c r="S1003" s="182"/>
      <c r="T1003" s="182"/>
      <c r="U1003" s="182"/>
      <c r="V1003" s="182"/>
      <c r="W1003" s="182"/>
      <c r="X1003" s="182"/>
      <c r="Y1003" s="182"/>
    </row>
    <row r="1004" spans="1:25" ht="14">
      <c r="A1004" s="118"/>
      <c r="B1004" s="184"/>
      <c r="C1004" s="182"/>
      <c r="D1004" s="182"/>
      <c r="E1004" s="182"/>
      <c r="F1004" s="182"/>
      <c r="G1004" s="182"/>
      <c r="H1004" s="182"/>
      <c r="I1004" s="182"/>
      <c r="J1004" s="182"/>
      <c r="K1004" s="182"/>
      <c r="L1004" s="182"/>
      <c r="M1004" s="182"/>
      <c r="N1004" s="182"/>
      <c r="O1004" s="182"/>
      <c r="P1004" s="182"/>
      <c r="Q1004" s="182"/>
      <c r="R1004" s="182"/>
      <c r="S1004" s="182"/>
      <c r="T1004" s="182"/>
      <c r="U1004" s="182"/>
      <c r="V1004" s="182"/>
      <c r="W1004" s="182"/>
      <c r="X1004" s="182"/>
      <c r="Y1004" s="182"/>
    </row>
    <row r="1005" spans="1:25" ht="14">
      <c r="A1005" s="118"/>
      <c r="B1005" s="184"/>
      <c r="C1005" s="182"/>
      <c r="D1005" s="182"/>
      <c r="E1005" s="182"/>
      <c r="F1005" s="182"/>
      <c r="G1005" s="182"/>
      <c r="H1005" s="182"/>
      <c r="I1005" s="182"/>
      <c r="J1005" s="182"/>
      <c r="K1005" s="182"/>
      <c r="L1005" s="182"/>
      <c r="M1005" s="182"/>
      <c r="N1005" s="182"/>
      <c r="O1005" s="182"/>
      <c r="P1005" s="182"/>
      <c r="Q1005" s="182"/>
      <c r="R1005" s="182"/>
      <c r="S1005" s="182"/>
      <c r="T1005" s="182"/>
      <c r="U1005" s="182"/>
      <c r="V1005" s="182"/>
      <c r="W1005" s="182"/>
      <c r="X1005" s="182"/>
      <c r="Y1005" s="182"/>
    </row>
    <row r="1006" spans="1:25" ht="14">
      <c r="A1006" s="118"/>
      <c r="B1006" s="184"/>
      <c r="C1006" s="182"/>
      <c r="D1006" s="182"/>
      <c r="E1006" s="182"/>
      <c r="F1006" s="182"/>
      <c r="G1006" s="182"/>
      <c r="H1006" s="182"/>
      <c r="I1006" s="182"/>
      <c r="J1006" s="182"/>
      <c r="K1006" s="182"/>
      <c r="L1006" s="182"/>
      <c r="M1006" s="182"/>
      <c r="N1006" s="182"/>
      <c r="O1006" s="182"/>
      <c r="P1006" s="182"/>
      <c r="Q1006" s="182"/>
      <c r="R1006" s="182"/>
      <c r="S1006" s="182"/>
      <c r="T1006" s="182"/>
      <c r="U1006" s="182"/>
      <c r="V1006" s="182"/>
      <c r="W1006" s="182"/>
      <c r="X1006" s="182"/>
      <c r="Y1006" s="182"/>
    </row>
    <row r="1007" spans="1:25" ht="14">
      <c r="A1007" s="118"/>
      <c r="B1007" s="184"/>
      <c r="C1007" s="182"/>
      <c r="D1007" s="182"/>
      <c r="E1007" s="182"/>
      <c r="F1007" s="182"/>
      <c r="G1007" s="182"/>
      <c r="H1007" s="182"/>
      <c r="I1007" s="182"/>
      <c r="J1007" s="182"/>
      <c r="K1007" s="182"/>
      <c r="L1007" s="182"/>
      <c r="M1007" s="182"/>
      <c r="N1007" s="182"/>
      <c r="O1007" s="182"/>
      <c r="P1007" s="182"/>
      <c r="Q1007" s="182"/>
      <c r="R1007" s="182"/>
      <c r="S1007" s="182"/>
      <c r="T1007" s="182"/>
      <c r="U1007" s="182"/>
      <c r="V1007" s="182"/>
      <c r="W1007" s="182"/>
      <c r="X1007" s="182"/>
      <c r="Y1007" s="182"/>
    </row>
    <row r="1008" spans="1:25" ht="14">
      <c r="A1008" s="118"/>
      <c r="B1008" s="184"/>
      <c r="C1008" s="182"/>
      <c r="D1008" s="182"/>
      <c r="E1008" s="182"/>
      <c r="F1008" s="182"/>
      <c r="G1008" s="182"/>
      <c r="H1008" s="182"/>
      <c r="I1008" s="182"/>
      <c r="J1008" s="182"/>
      <c r="K1008" s="182"/>
      <c r="L1008" s="182"/>
      <c r="M1008" s="182"/>
      <c r="N1008" s="182"/>
      <c r="O1008" s="182"/>
      <c r="P1008" s="182"/>
      <c r="Q1008" s="182"/>
      <c r="R1008" s="182"/>
      <c r="S1008" s="182"/>
      <c r="T1008" s="182"/>
      <c r="U1008" s="182"/>
      <c r="V1008" s="182"/>
      <c r="W1008" s="182"/>
      <c r="X1008" s="182"/>
      <c r="Y1008" s="182"/>
    </row>
  </sheetData>
  <mergeCells count="13">
    <mergeCell ref="A5:A6"/>
    <mergeCell ref="A17:A20"/>
    <mergeCell ref="A23:A32"/>
    <mergeCell ref="A34:A43"/>
    <mergeCell ref="A10:A14"/>
    <mergeCell ref="C8:D8"/>
    <mergeCell ref="A75:A80"/>
    <mergeCell ref="B44:B49"/>
    <mergeCell ref="A58:A62"/>
    <mergeCell ref="B58:B62"/>
    <mergeCell ref="A63:A67"/>
    <mergeCell ref="B63:B67"/>
    <mergeCell ref="A44:A49"/>
  </mergeCells>
  <conditionalFormatting sqref="C2:C3 C24:F31 C45:C55 C83:C87">
    <cfRule type="notContainsBlanks" dxfId="4" priority="6">
      <formula>LEN(TRIM(C2))&gt;0</formula>
    </cfRule>
  </conditionalFormatting>
  <conditionalFormatting sqref="C35 E35 C36:E42 D45:D49">
    <cfRule type="notContainsBlanks" dxfId="3" priority="4">
      <formula>LEN(TRIM(C35))&gt;0</formula>
    </cfRule>
  </conditionalFormatting>
  <conditionalFormatting sqref="D5:D7 D11:E14 C15:C16 D17:D20">
    <cfRule type="notContainsBlanks" dxfId="2" priority="5">
      <formula>LEN(TRIM(C5))&gt;0</formula>
    </cfRule>
  </conditionalFormatting>
  <conditionalFormatting sqref="D58:D68 E68 C68:C69 C71:D71 C72:C74 E73 B76:D80">
    <cfRule type="notContainsBlanks" dxfId="1" priority="3">
      <formula>LEN(TRIM(B58))&gt;0</formula>
    </cfRule>
  </conditionalFormatting>
  <conditionalFormatting sqref="E83 C90">
    <cfRule type="notContainsBlanks" dxfId="0" priority="2">
      <formula>LEN(TRIM(C83))&gt;0</formula>
    </cfRule>
  </conditionalFormatting>
  <dataValidations count="4">
    <dataValidation type="whole" operator="lessThan" allowBlank="1" showInputMessage="1" showErrorMessage="1" sqref="C72 C76:D80" xr:uid="{BA0EA507-5D60-4265-9DFD-C1173ED5F2EA}">
      <formula1>99999999999999900</formula1>
    </dataValidation>
    <dataValidation type="decimal" allowBlank="1" showInputMessage="1" showErrorMessage="1" sqref="C35:C42 E35:E42 D24:E31" xr:uid="{8A111BA6-92CF-424D-9B62-32DF8834E1C0}">
      <formula1>0</formula1>
      <formula2>9.99999999999999E+22</formula2>
    </dataValidation>
    <dataValidation type="list" allowBlank="1" showInputMessage="1" showErrorMessage="1" sqref="C50 C16" xr:uid="{891B13A1-D6FE-40C0-A8A9-CB2DBD683F98}">
      <formula1>"Yes,No"</formula1>
    </dataValidation>
    <dataValidation type="date" operator="lessThanOrEqual" allowBlank="1" showInputMessage="1" showErrorMessage="1" sqref="D13:E13 D15:D16 C15 D19 D64 D59" xr:uid="{BCB34D82-4598-4AB6-BE64-C685BC4A1940}">
      <formula1>45382</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DF06B0E3-451B-4787-ACAA-4EDDD85C6668}">
          <x14:formula1>
            <xm:f>'Validation Sheet'!$S$2:$S$8</xm:f>
          </x14:formula1>
          <xm:sqref>C51</xm:sqref>
        </x14:dataValidation>
        <x14:dataValidation type="list" allowBlank="1" showInputMessage="1" showErrorMessage="1" xr:uid="{FE6A4C12-5BFD-4260-A7B7-7153C57DFD3D}">
          <x14:formula1>
            <xm:f>'Validation Sheet'!$Q$2:$Q$5</xm:f>
          </x14:formula1>
          <xm:sqref>D7</xm:sqref>
        </x14:dataValidation>
        <x14:dataValidation type="list" allowBlank="1" showInputMessage="1" showErrorMessage="1" xr:uid="{147A8E93-35A8-4C43-A9C1-53193893F984}">
          <x14:formula1>
            <xm:f>'Validation Sheet'!$U$2:$U$4</xm:f>
          </x14:formula1>
          <xm:sqref>D58 C73</xm:sqref>
        </x14:dataValidation>
        <x14:dataValidation type="list" allowBlank="1" showInputMessage="1" showErrorMessage="1" xr:uid="{5E7A8429-3441-46B5-ACA7-D93C3C66D2BF}">
          <x14:formula1>
            <xm:f>'Validation Sheet'!$U$7:$U$9</xm:f>
          </x14:formula1>
          <xm:sqref>C83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19C8-0FDB-4281-8F84-2A1585EBFFAA}">
  <dimension ref="B1:U37"/>
  <sheetViews>
    <sheetView topLeftCell="E1" workbookViewId="0">
      <selection activeCell="I23" sqref="I23"/>
    </sheetView>
  </sheetViews>
  <sheetFormatPr defaultColWidth="1.36328125" defaultRowHeight="13.5"/>
  <cols>
    <col min="1" max="1" width="1.36328125" style="103"/>
    <col min="2" max="2" width="14.36328125" style="103" bestFit="1" customWidth="1"/>
    <col min="3" max="3" width="1.36328125" style="103"/>
    <col min="4" max="4" width="38.08984375" style="103" bestFit="1" customWidth="1"/>
    <col min="5" max="5" width="7.453125" style="103" bestFit="1" customWidth="1"/>
    <col min="6" max="6" width="1.36328125" style="103"/>
    <col min="7" max="7" width="22.453125" style="103" bestFit="1" customWidth="1"/>
    <col min="8" max="8" width="1.36328125" style="103"/>
    <col min="9" max="9" width="14.453125" style="103" bestFit="1" customWidth="1"/>
    <col min="10" max="10" width="1.36328125" style="103"/>
    <col min="11" max="11" width="40.81640625" style="103" bestFit="1" customWidth="1"/>
    <col min="12" max="12" width="1.36328125" style="103"/>
    <col min="13" max="13" width="8.1796875" style="103" bestFit="1" customWidth="1"/>
    <col min="14" max="14" width="1.36328125" style="103"/>
    <col min="15" max="15" width="15.453125" style="103" bestFit="1" customWidth="1"/>
    <col min="16" max="16" width="1.36328125" style="103"/>
    <col min="17" max="17" width="18.08984375" style="103" bestFit="1" customWidth="1"/>
    <col min="18" max="18" width="1.36328125" style="103"/>
    <col min="19" max="19" width="23.54296875" style="103" bestFit="1" customWidth="1"/>
    <col min="20" max="20" width="1.36328125" style="103"/>
    <col min="21" max="21" width="6.90625" style="103" bestFit="1" customWidth="1"/>
    <col min="22" max="16384" width="1.36328125" style="103"/>
  </cols>
  <sheetData>
    <row r="1" spans="2:21" ht="14.5" thickBot="1">
      <c r="B1" s="208" t="s">
        <v>207</v>
      </c>
      <c r="D1" s="208" t="s">
        <v>208</v>
      </c>
      <c r="E1" s="208" t="s">
        <v>209</v>
      </c>
      <c r="G1" s="208" t="s">
        <v>210</v>
      </c>
      <c r="I1" s="208" t="s">
        <v>211</v>
      </c>
      <c r="K1" s="148" t="s">
        <v>86</v>
      </c>
      <c r="M1" s="148" t="s">
        <v>87</v>
      </c>
      <c r="O1" s="148" t="s">
        <v>212</v>
      </c>
      <c r="Q1" s="148" t="s">
        <v>213</v>
      </c>
      <c r="S1" s="148" t="s">
        <v>214</v>
      </c>
      <c r="U1" s="148" t="s">
        <v>215</v>
      </c>
    </row>
    <row r="2" spans="2:21" ht="14" thickTop="1">
      <c r="B2" s="103" t="s">
        <v>216</v>
      </c>
      <c r="D2" s="103" t="s">
        <v>217</v>
      </c>
      <c r="E2" s="103" t="s">
        <v>218</v>
      </c>
      <c r="G2" s="103" t="s">
        <v>219</v>
      </c>
      <c r="I2" s="103" t="s">
        <v>220</v>
      </c>
      <c r="K2" s="103" t="s">
        <v>221</v>
      </c>
      <c r="M2" s="103" t="s">
        <v>197</v>
      </c>
      <c r="O2" s="103" t="s">
        <v>101</v>
      </c>
      <c r="Q2" s="103" t="s">
        <v>222</v>
      </c>
      <c r="S2" s="103" t="s">
        <v>223</v>
      </c>
      <c r="U2" s="103" t="s">
        <v>224</v>
      </c>
    </row>
    <row r="3" spans="2:21">
      <c r="B3" s="103" t="s">
        <v>225</v>
      </c>
      <c r="D3" s="103" t="s">
        <v>226</v>
      </c>
      <c r="E3" s="103" t="s">
        <v>227</v>
      </c>
      <c r="G3" s="103" t="s">
        <v>228</v>
      </c>
      <c r="I3" s="103" t="s">
        <v>229</v>
      </c>
      <c r="K3" s="103" t="s">
        <v>230</v>
      </c>
      <c r="M3" s="103" t="s">
        <v>198</v>
      </c>
      <c r="O3" s="103" t="s">
        <v>231</v>
      </c>
      <c r="Q3" s="103" t="s">
        <v>232</v>
      </c>
      <c r="S3" s="103" t="s">
        <v>233</v>
      </c>
      <c r="U3" s="103" t="s">
        <v>234</v>
      </c>
    </row>
    <row r="4" spans="2:21">
      <c r="B4" s="103" t="s">
        <v>235</v>
      </c>
      <c r="D4" s="103" t="s">
        <v>236</v>
      </c>
      <c r="E4" s="103" t="s">
        <v>227</v>
      </c>
      <c r="G4" s="103" t="s">
        <v>237</v>
      </c>
      <c r="I4" s="103" t="s">
        <v>238</v>
      </c>
      <c r="K4" s="103" t="s">
        <v>239</v>
      </c>
      <c r="M4" s="103" t="s">
        <v>240</v>
      </c>
      <c r="Q4" s="103" t="s">
        <v>241</v>
      </c>
      <c r="S4" s="103" t="s">
        <v>242</v>
      </c>
      <c r="U4" s="103" t="s">
        <v>243</v>
      </c>
    </row>
    <row r="5" spans="2:21">
      <c r="B5" s="103" t="s">
        <v>244</v>
      </c>
      <c r="D5" s="103" t="s">
        <v>245</v>
      </c>
      <c r="E5" s="103" t="s">
        <v>227</v>
      </c>
      <c r="G5" s="103" t="s">
        <v>246</v>
      </c>
      <c r="K5" s="103" t="s">
        <v>247</v>
      </c>
      <c r="Q5" s="103" t="s">
        <v>243</v>
      </c>
      <c r="S5" s="103" t="s">
        <v>248</v>
      </c>
    </row>
    <row r="6" spans="2:21">
      <c r="B6" s="103" t="s">
        <v>249</v>
      </c>
      <c r="D6" s="103" t="s">
        <v>250</v>
      </c>
      <c r="E6" s="103" t="s">
        <v>227</v>
      </c>
      <c r="K6" s="103" t="s">
        <v>251</v>
      </c>
      <c r="S6" s="103" t="s">
        <v>252</v>
      </c>
    </row>
    <row r="7" spans="2:21">
      <c r="D7" s="103" t="s">
        <v>253</v>
      </c>
      <c r="E7" s="103" t="s">
        <v>218</v>
      </c>
      <c r="K7" s="103" t="s">
        <v>254</v>
      </c>
      <c r="S7" s="103" t="s">
        <v>255</v>
      </c>
      <c r="U7" s="103" t="s">
        <v>224</v>
      </c>
    </row>
    <row r="8" spans="2:21">
      <c r="D8" s="103" t="s">
        <v>256</v>
      </c>
      <c r="E8" s="103" t="s">
        <v>227</v>
      </c>
      <c r="K8" s="103" t="s">
        <v>257</v>
      </c>
      <c r="U8" s="103" t="s">
        <v>234</v>
      </c>
    </row>
    <row r="9" spans="2:21">
      <c r="D9" s="103" t="s">
        <v>258</v>
      </c>
      <c r="E9" s="103" t="s">
        <v>218</v>
      </c>
      <c r="U9" s="103" t="s">
        <v>240</v>
      </c>
    </row>
    <row r="10" spans="2:21">
      <c r="D10" s="103" t="s">
        <v>259</v>
      </c>
      <c r="E10" s="103" t="s">
        <v>218</v>
      </c>
    </row>
    <row r="11" spans="2:21">
      <c r="D11" s="103" t="s">
        <v>260</v>
      </c>
      <c r="E11" s="103" t="s">
        <v>227</v>
      </c>
    </row>
    <row r="12" spans="2:21">
      <c r="D12" s="103" t="s">
        <v>261</v>
      </c>
      <c r="E12" s="103" t="s">
        <v>227</v>
      </c>
    </row>
    <row r="13" spans="2:21">
      <c r="D13" s="103" t="s">
        <v>262</v>
      </c>
      <c r="E13" s="103" t="s">
        <v>227</v>
      </c>
    </row>
    <row r="14" spans="2:21">
      <c r="D14" s="103" t="s">
        <v>263</v>
      </c>
      <c r="E14" s="103" t="s">
        <v>227</v>
      </c>
    </row>
    <row r="15" spans="2:21">
      <c r="D15" s="103" t="s">
        <v>264</v>
      </c>
      <c r="E15" s="103" t="s">
        <v>218</v>
      </c>
    </row>
    <row r="16" spans="2:21">
      <c r="D16" s="103" t="s">
        <v>265</v>
      </c>
      <c r="E16" s="103" t="s">
        <v>227</v>
      </c>
    </row>
    <row r="17" spans="4:12">
      <c r="D17" s="103" t="s">
        <v>266</v>
      </c>
      <c r="E17" s="103" t="s">
        <v>227</v>
      </c>
    </row>
    <row r="18" spans="4:12">
      <c r="D18" s="103" t="s">
        <v>267</v>
      </c>
      <c r="E18" s="103" t="s">
        <v>227</v>
      </c>
    </row>
    <row r="19" spans="4:12">
      <c r="D19" s="103" t="s">
        <v>268</v>
      </c>
      <c r="E19" s="103" t="s">
        <v>218</v>
      </c>
    </row>
    <row r="20" spans="4:12">
      <c r="D20" s="103" t="s">
        <v>269</v>
      </c>
      <c r="E20" s="103" t="s">
        <v>218</v>
      </c>
    </row>
    <row r="21" spans="4:12">
      <c r="D21" s="103" t="s">
        <v>270</v>
      </c>
      <c r="E21" s="103" t="s">
        <v>227</v>
      </c>
    </row>
    <row r="22" spans="4:12">
      <c r="D22" s="103" t="s">
        <v>271</v>
      </c>
      <c r="E22" s="103" t="s">
        <v>227</v>
      </c>
    </row>
    <row r="23" spans="4:12">
      <c r="D23" s="103" t="s">
        <v>272</v>
      </c>
      <c r="E23" s="103" t="s">
        <v>227</v>
      </c>
    </row>
    <row r="24" spans="4:12">
      <c r="D24" s="103" t="s">
        <v>273</v>
      </c>
      <c r="E24" s="103" t="s">
        <v>227</v>
      </c>
    </row>
    <row r="25" spans="4:12">
      <c r="D25" s="103" t="s">
        <v>274</v>
      </c>
      <c r="E25" s="103" t="s">
        <v>227</v>
      </c>
    </row>
    <row r="26" spans="4:12">
      <c r="D26" s="103" t="s">
        <v>275</v>
      </c>
      <c r="E26" s="103" t="s">
        <v>227</v>
      </c>
    </row>
    <row r="27" spans="4:12">
      <c r="D27" s="103" t="s">
        <v>276</v>
      </c>
      <c r="E27" s="103" t="s">
        <v>227</v>
      </c>
    </row>
    <row r="28" spans="4:12">
      <c r="D28" s="103" t="s">
        <v>277</v>
      </c>
      <c r="E28" s="103" t="s">
        <v>218</v>
      </c>
    </row>
    <row r="29" spans="4:12">
      <c r="D29" s="103" t="s">
        <v>278</v>
      </c>
      <c r="E29" s="103" t="s">
        <v>227</v>
      </c>
    </row>
    <row r="30" spans="4:12">
      <c r="D30" s="103" t="s">
        <v>279</v>
      </c>
      <c r="E30" s="103" t="s">
        <v>227</v>
      </c>
      <c r="J30" s="82"/>
      <c r="K30" s="209"/>
      <c r="L30" s="209"/>
    </row>
    <row r="31" spans="4:12">
      <c r="D31" s="103" t="s">
        <v>280</v>
      </c>
      <c r="E31" s="103" t="s">
        <v>227</v>
      </c>
      <c r="J31" s="82"/>
      <c r="K31" s="209"/>
    </row>
    <row r="32" spans="4:12">
      <c r="D32" s="103" t="s">
        <v>281</v>
      </c>
      <c r="E32" s="103" t="s">
        <v>227</v>
      </c>
      <c r="J32" s="82"/>
      <c r="K32" s="209"/>
    </row>
    <row r="33" spans="4:12">
      <c r="D33" s="103" t="s">
        <v>282</v>
      </c>
      <c r="E33" s="103" t="s">
        <v>227</v>
      </c>
      <c r="J33" s="82"/>
      <c r="K33" s="209"/>
      <c r="L33" s="209"/>
    </row>
    <row r="34" spans="4:12">
      <c r="D34" s="103" t="s">
        <v>283</v>
      </c>
      <c r="E34" s="103" t="s">
        <v>227</v>
      </c>
      <c r="J34" s="82"/>
      <c r="K34" s="209"/>
      <c r="L34" s="209"/>
    </row>
    <row r="35" spans="4:12">
      <c r="D35" s="103" t="s">
        <v>284</v>
      </c>
      <c r="E35" s="103" t="s">
        <v>227</v>
      </c>
      <c r="J35" s="82"/>
      <c r="K35" s="209"/>
      <c r="L35" s="209"/>
    </row>
    <row r="36" spans="4:12">
      <c r="D36" s="103" t="s">
        <v>285</v>
      </c>
      <c r="E36" s="103" t="s">
        <v>227</v>
      </c>
      <c r="J36" s="82"/>
      <c r="K36" s="209"/>
    </row>
    <row r="37" spans="4:12">
      <c r="D37" s="103" t="s">
        <v>286</v>
      </c>
      <c r="E37" s="103" t="s">
        <v>227</v>
      </c>
    </row>
  </sheetData>
  <sheetProtection algorithmName="SHA-512" hashValue="W6OsdE8PRBJQugNKvaJLRPzM0+GVngt7wc9PXHynjhE4P00zwdS3IuAVxKbyAjUJ8ahxPFpYFEZ5Ss+chUF84w==" saltValue="ZqQyQJ+f+hV4rU0w4OKjU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General Details</vt:lpstr>
      <vt:lpstr>Glossary</vt:lpstr>
      <vt:lpstr>Quantitative</vt:lpstr>
      <vt:lpstr>HR and Training</vt:lpstr>
      <vt:lpstr>WASH Portfolio Overview</vt:lpstr>
      <vt:lpstr>Governance</vt:lpstr>
      <vt:lpstr>Qualitative</vt:lpstr>
      <vt:lpstr>Validation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Nupur</dc:creator>
  <cp:lastModifiedBy>ACCESS</cp:lastModifiedBy>
  <dcterms:created xsi:type="dcterms:W3CDTF">2017-06-08T10:03:50Z</dcterms:created>
  <dcterms:modified xsi:type="dcterms:W3CDTF">2024-09-03T06:04:14Z</dcterms:modified>
</cp:coreProperties>
</file>