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7280DB93-BB30-421F-941D-A358EE08CE0D}" xr6:coauthVersionLast="47" xr6:coauthVersionMax="47" xr10:uidLastSave="{00000000-0000-0000-0000-000000000000}"/>
  <bookViews>
    <workbookView xWindow="-110" yWindow="-110" windowWidth="19420" windowHeight="10300" xr2:uid="{00000000-000D-0000-FFFF-FFFF00000000}"/>
  </bookViews>
  <sheets>
    <sheet name="Guidelines" sheetId="1" r:id="rId1"/>
    <sheet name="General Details" sheetId="4" r:id="rId2"/>
    <sheet name="Glosssary" sheetId="15" r:id="rId3"/>
    <sheet name="Quantitative" sheetId="2" r:id="rId4"/>
    <sheet name="HR" sheetId="9" r:id="rId5"/>
    <sheet name="Portfolio Overview" sheetId="5" r:id="rId6"/>
    <sheet name="Governance" sheetId="3" r:id="rId7"/>
    <sheet name="Qualitative" sheetId="6" r:id="rId8"/>
    <sheet name="Validation Sheet" sheetId="12" state="hidden" r:id="rId9"/>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5" roundtripDataSignature="AMtx7mjpPQo36L/amzOyBWrGpXciJlAVgw=="/>
    </ext>
  </extLst>
</workbook>
</file>

<file path=xl/calcChain.xml><?xml version="1.0" encoding="utf-8"?>
<calcChain xmlns="http://schemas.openxmlformats.org/spreadsheetml/2006/main">
  <c r="D31" i="2" l="1"/>
  <c r="E31" i="2"/>
  <c r="D23" i="2"/>
  <c r="E23" i="2"/>
  <c r="D18" i="2"/>
  <c r="E18" i="2"/>
  <c r="K1" i="3" l="1"/>
  <c r="A9" i="2"/>
  <c r="A5" i="2"/>
  <c r="A8" i="2" l="1"/>
  <c r="A10" i="2"/>
  <c r="A18" i="2" l="1"/>
  <c r="A17" i="2" l="1"/>
  <c r="A16" i="2" l="1"/>
  <c r="A6" i="2"/>
  <c r="A7" i="2"/>
  <c r="A11" i="2"/>
  <c r="A12" i="2"/>
  <c r="A13" i="2"/>
  <c r="A14" i="2"/>
  <c r="A4" i="2"/>
  <c r="F18" i="9" l="1"/>
  <c r="E18" i="9"/>
  <c r="D18" i="9"/>
  <c r="C18" i="9"/>
  <c r="F13" i="9"/>
  <c r="E13" i="9"/>
  <c r="D13" i="9"/>
  <c r="C13" i="9"/>
  <c r="F8" i="9"/>
  <c r="E8" i="9"/>
  <c r="D8" i="9"/>
  <c r="C8" i="9"/>
  <c r="F3" i="9"/>
  <c r="E3" i="9"/>
  <c r="D3" i="9"/>
  <c r="C3" i="9"/>
  <c r="E30" i="6" l="1"/>
  <c r="C30" i="6"/>
  <c r="D30" i="6" s="1"/>
  <c r="B28" i="6"/>
  <c r="B29" i="6" s="1"/>
  <c r="B22" i="6"/>
  <c r="B23" i="6" s="1"/>
  <c r="B24" i="6" s="1"/>
  <c r="B25" i="6" s="1"/>
  <c r="B26" i="6" s="1"/>
  <c r="B27" i="6" s="1"/>
  <c r="E19" i="6"/>
  <c r="F11" i="6" s="1"/>
  <c r="D19"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Q1" i="3"/>
  <c r="H21" i="5"/>
  <c r="G21" i="5"/>
  <c r="F21" i="5"/>
  <c r="E21" i="5"/>
  <c r="D21" i="5"/>
  <c r="C21" i="5"/>
  <c r="H14" i="5"/>
  <c r="G14" i="5"/>
  <c r="F14" i="5"/>
  <c r="E14" i="5"/>
  <c r="D14" i="5"/>
  <c r="C14" i="5"/>
  <c r="H7" i="5"/>
  <c r="G7" i="5"/>
  <c r="F7" i="5"/>
  <c r="E7" i="5"/>
  <c r="D7" i="5"/>
  <c r="C7" i="5"/>
  <c r="C48" i="2"/>
  <c r="D48" i="2"/>
  <c r="E48" i="2"/>
  <c r="D14" i="2"/>
  <c r="E14" i="2"/>
  <c r="D28" i="6" l="1"/>
  <c r="D29" i="6"/>
  <c r="D22" i="6"/>
  <c r="D23" i="6"/>
  <c r="F16" i="6"/>
  <c r="F17" i="6"/>
  <c r="F18" i="6"/>
  <c r="F12" i="6"/>
  <c r="F13" i="6"/>
  <c r="F14" i="6"/>
  <c r="F15" i="6"/>
  <c r="D25" i="6"/>
  <c r="D26" i="6"/>
  <c r="F19" i="6"/>
  <c r="D27" i="6"/>
  <c r="D24" i="6"/>
  <c r="A20" i="2"/>
  <c r="A21" i="2" s="1"/>
  <c r="A22" i="2" s="1"/>
  <c r="A23" i="2" l="1"/>
  <c r="A24" i="2" s="1"/>
  <c r="A25" i="2" s="1"/>
  <c r="A26" i="2" s="1"/>
  <c r="A27" i="2" s="1"/>
  <c r="A28" i="2" s="1"/>
  <c r="A29" i="2" s="1"/>
  <c r="A30" i="2"/>
  <c r="A31" i="2" s="1"/>
  <c r="A32" i="2" s="1"/>
  <c r="A33" i="2" s="1"/>
  <c r="A34" i="2" s="1"/>
  <c r="A35" i="2" s="1"/>
  <c r="A36" i="2" s="1"/>
  <c r="A37" i="2" s="1"/>
  <c r="A39" i="2" s="1"/>
  <c r="A40" i="2" s="1"/>
  <c r="A41" i="2" s="1"/>
  <c r="A42" i="2" s="1"/>
  <c r="A44" i="2" s="1"/>
  <c r="A45" i="2" s="1"/>
  <c r="A46" i="2" s="1"/>
  <c r="A47" i="2" s="1"/>
  <c r="A48" i="2" s="1"/>
  <c r="A49" i="2" s="1"/>
  <c r="A50" i="2" s="1"/>
  <c r="A52" i="2" s="1"/>
  <c r="A53" i="2" l="1"/>
  <c r="A56" i="2" l="1"/>
  <c r="A2" i="9" s="1"/>
  <c r="A1" i="5" s="1"/>
  <c r="A3" i="5" l="1"/>
  <c r="A10" i="5" s="1"/>
  <c r="A1" i="3"/>
  <c r="B4" i="3" s="1"/>
  <c r="K4" i="3" s="1"/>
  <c r="Q4" i="3" s="1"/>
  <c r="V4" i="3" s="1"/>
  <c r="A1" i="6"/>
  <c r="A17" i="5" l="1"/>
  <c r="A23" i="5" s="1"/>
  <c r="A9" i="6"/>
  <c r="A42" i="6" s="1"/>
  <c r="A50" i="6" s="1"/>
  <c r="A54" i="6" s="1"/>
  <c r="A58" i="6" s="1"/>
  <c r="A2" i="6"/>
  <c r="A10" i="6" l="1"/>
  <c r="A21" i="6" s="1"/>
  <c r="A31" i="6" s="1"/>
  <c r="A37" i="6" s="1"/>
  <c r="A38" i="6" s="1"/>
  <c r="A39" i="6" s="1"/>
  <c r="A40" i="6" s="1"/>
  <c r="A4" i="6"/>
  <c r="A43" i="6"/>
  <c r="A48" i="6" s="1"/>
  <c r="A51" i="6" l="1"/>
  <c r="A52" i="6" s="1"/>
  <c r="A59" i="6" l="1"/>
  <c r="A55" i="6"/>
  <c r="A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<sst xmlns="http://schemas.openxmlformats.org/spreadsheetml/2006/main" count="470" uniqueCount="378">
  <si>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</si>
  <si>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</si>
  <si>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</si>
  <si>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</si>
  <si>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</si>
  <si>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</si>
  <si>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</si>
  <si>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</si>
  <si>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</si>
  <si>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</si>
  <si>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</si>
  <si>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</si>
  <si>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</si>
  <si>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</si>
  <si>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</si>
  <si>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</si>
  <si>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</si>
  <si>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</si>
  <si>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</si>
  <si>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</si>
  <si>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Outreach </t>
  </si>
  <si>
    <t>2021-22</t>
  </si>
  <si>
    <t xml:space="preserve">Number of Loan Officers </t>
  </si>
  <si>
    <t>Loan Portfolio</t>
  </si>
  <si>
    <t>Ratio</t>
  </si>
  <si>
    <t>Operating Expense Ratio (Operational expenses/Avg. of month end Portfolios during the year)</t>
  </si>
  <si>
    <t>Operational Self Sufficiency (Total income/Total Expense)</t>
  </si>
  <si>
    <t>All ratios to be in %; all ratios to be calculated only for on-B/s portfolio</t>
  </si>
  <si>
    <t>Yield on Portfolio (Interest income/Avg. of month end Portfolios during the year)</t>
  </si>
  <si>
    <r>
      <rPr>
        <b/>
        <sz val="12"/>
        <color rgb="FF404040"/>
        <rFont val="Calibri"/>
        <family val="2"/>
      </rPr>
      <t>C.</t>
    </r>
    <r>
      <rPr>
        <b/>
        <sz val="12"/>
        <color rgb="FF404040"/>
        <rFont val="Times New Roman"/>
        <family val="1"/>
      </rPr>
      <t xml:space="preserve">      </t>
    </r>
    <r>
      <rPr>
        <b/>
        <sz val="12"/>
        <color rgb="FF404040"/>
        <rFont val="Calibri"/>
        <family val="2"/>
      </rPr>
      <t>MANDATORY DOCUMENTS</t>
    </r>
  </si>
  <si>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</si>
  <si>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</si>
  <si>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</si>
  <si>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</si>
  <si>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</si>
  <si>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</si>
  <si>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</si>
  <si>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Others</t>
  </si>
  <si>
    <t xml:space="preserve">Provide a short description (maximum 300 words) about the main features, innovations, contributions and performance of your organization because of which it deserves to receive this Award </t>
  </si>
  <si>
    <t>2022-23</t>
  </si>
  <si>
    <t>Address, City, and State</t>
  </si>
  <si>
    <t>Mail ID</t>
  </si>
  <si>
    <t>Mobile number</t>
  </si>
  <si>
    <t>Name of the Entity</t>
  </si>
  <si>
    <r>
      <t xml:space="preserve">FINANCIAL &amp; OPERATIONAL DETAILS - </t>
    </r>
    <r>
      <rPr>
        <b/>
        <sz val="12"/>
        <color rgb="FF000000"/>
        <rFont val="Calibri"/>
        <family val="2"/>
      </rPr>
      <t>Mention the data pertaining to the financial year ending March 31</t>
    </r>
    <r>
      <rPr>
        <b/>
        <vertAlign val="superscript"/>
        <sz val="12"/>
        <color rgb="FF000000"/>
        <rFont val="Calibri"/>
        <family val="2"/>
      </rPr>
      <t>st</t>
    </r>
    <r>
      <rPr>
        <b/>
        <u/>
        <sz val="12"/>
        <color rgb="FFFF0000"/>
        <rFont val="Calibri"/>
        <family val="2"/>
      </rPr>
      <t xml:space="preserve">
</t>
    </r>
    <r>
      <rPr>
        <b/>
        <u/>
        <sz val="12"/>
        <color rgb="FF494429"/>
        <rFont val="Calibri"/>
        <family val="2"/>
      </rPr>
      <t>IMPORTANT NOTE: Please submit figures from audited financial statements</t>
    </r>
  </si>
  <si>
    <t>2023-24</t>
  </si>
  <si>
    <t>Number of Total Employees</t>
  </si>
  <si>
    <r>
      <t xml:space="preserve">Write off (Amount) </t>
    </r>
    <r>
      <rPr>
        <b/>
        <sz val="11"/>
        <color theme="1"/>
        <rFont val="Century Gothic"/>
        <family val="2"/>
      </rPr>
      <t>(₹ In actuals)</t>
    </r>
  </si>
  <si>
    <t>Percentage write off</t>
  </si>
  <si>
    <t>Balance Sheet Figures</t>
  </si>
  <si>
    <t>Aggregate Loan Provisions (in INR)</t>
  </si>
  <si>
    <t>Total Assets (in INR)</t>
  </si>
  <si>
    <t>Outstanding Borrowings (in INR)</t>
  </si>
  <si>
    <t xml:space="preserve">Total Equity </t>
  </si>
  <si>
    <t>Disbursements - During FY</t>
  </si>
  <si>
    <t>Return on Asset (Profit after tax/Avg. of month end Portfolios during the year)</t>
  </si>
  <si>
    <t>Return on Equity (RoE) (Profit after taxes/ Avg. Equity)</t>
  </si>
  <si>
    <t>Ticket Size Segment</t>
  </si>
  <si>
    <t>No. of Loans</t>
  </si>
  <si>
    <t>Amt. in ₹</t>
  </si>
  <si>
    <t>Total</t>
  </si>
  <si>
    <t>Geography Segment Type</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</si>
  <si>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</si>
  <si>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</si>
  <si>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</si>
  <si>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</si>
  <si>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</si>
  <si>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</si>
  <si>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</si>
  <si>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</si>
  <si>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</si>
  <si>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</si>
  <si>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</si>
  <si>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</si>
  <si>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</si>
  <si>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</si>
  <si>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</si>
  <si>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</si>
  <si>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</si>
  <si>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</si>
  <si>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</si>
  <si>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</si>
  <si>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</si>
  <si>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</si>
  <si>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</si>
  <si>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</si>
  <si>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</si>
  <si>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</si>
  <si>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</si>
  <si>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</si>
  <si>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</si>
  <si>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</si>
  <si>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</si>
  <si>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</si>
  <si>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</si>
  <si>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</si>
  <si>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</si>
  <si>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</si>
  <si>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</si>
  <si>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</si>
  <si>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</si>
  <si>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Business Control &amp; Compliance</t>
  </si>
  <si>
    <t>Attach Report (Yes/No) Or weblink to Download</t>
  </si>
  <si>
    <t>Name of the Agency</t>
  </si>
  <si>
    <t>Business Perspective</t>
  </si>
  <si>
    <t>Lenders</t>
  </si>
  <si>
    <t>Loan Type</t>
  </si>
  <si>
    <t>Loans Availed during FY24 (Amt. in ₹)</t>
  </si>
  <si>
    <t>Loans outstanding as on Mar 31, 2024 (Amr. In ₹)</t>
  </si>
  <si>
    <t>Loans outstanding % to Total as on Mar 31, 2024</t>
  </si>
  <si>
    <t>Public Sector Banks</t>
  </si>
  <si>
    <t>Private Sector Banks</t>
  </si>
  <si>
    <t>NABARD</t>
  </si>
  <si>
    <t>SIDBI</t>
  </si>
  <si>
    <t>MUDRA</t>
  </si>
  <si>
    <t>NBFCs</t>
  </si>
  <si>
    <t>External Commercial Borrowing</t>
  </si>
  <si>
    <t>Others (specify, if any Major one)</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</si>
  <si>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</si>
  <si>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</si>
  <si>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</si>
  <si>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</si>
  <si>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</si>
  <si>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</si>
  <si>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</si>
  <si>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</si>
  <si>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</si>
  <si>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</si>
  <si>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</si>
  <si>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</si>
  <si>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</si>
  <si>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Name of Credit Bureau(s) to whom data is submitted regularly without fail.</t>
  </si>
  <si>
    <t>Technology</t>
  </si>
  <si>
    <t>Is mobile/hand-held  device  used for  capturing front end client data? (Yes/No/Other(Specify))</t>
  </si>
  <si>
    <t>If Other, then Specify, with brief on Modes of Operations &gt;&gt;</t>
  </si>
  <si>
    <t>Rating</t>
  </si>
  <si>
    <t>Score</t>
  </si>
  <si>
    <t>Valid up to (DD/MMM/YY)</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</si>
  <si>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</si>
  <si>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</si>
  <si>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</si>
  <si>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</si>
  <si>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</si>
  <si>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</si>
  <si>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</si>
  <si>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</si>
  <si>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</si>
  <si>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</si>
  <si>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Branch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</si>
  <si>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</si>
  <si>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</si>
  <si>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</si>
  <si>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</si>
  <si>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</si>
  <si>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</si>
  <si>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</si>
  <si>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</si>
  <si>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</si>
  <si>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</si>
  <si>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</si>
  <si>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Field Officers</t>
  </si>
  <si>
    <t>Junior Management (BM Level)</t>
  </si>
  <si>
    <t>Middle Management</t>
  </si>
  <si>
    <t>Senior Management</t>
  </si>
  <si>
    <t>Other Employees (Support Staff)</t>
  </si>
  <si>
    <t>TypeEntity</t>
  </si>
  <si>
    <t>StatesUTs</t>
  </si>
  <si>
    <t>StateUT</t>
  </si>
  <si>
    <t>LendingModel</t>
  </si>
  <si>
    <t>LendingLocation</t>
  </si>
  <si>
    <t>BMCommittee</t>
  </si>
  <si>
    <t>SROData</t>
  </si>
  <si>
    <t>FrequencyMeeting</t>
  </si>
  <si>
    <t>YesNo</t>
  </si>
  <si>
    <t>Sec 25 / Sec 8</t>
  </si>
  <si>
    <t>Andaman and Nicobar Islands</t>
  </si>
  <si>
    <t>UT</t>
  </si>
  <si>
    <t>Individual</t>
  </si>
  <si>
    <t>Rural</t>
  </si>
  <si>
    <t>Independent Director</t>
  </si>
  <si>
    <t>Always</t>
  </si>
  <si>
    <t>Annual</t>
  </si>
  <si>
    <t>Yes</t>
  </si>
  <si>
    <t>NBFC</t>
  </si>
  <si>
    <t>Andhra Pradesh</t>
  </si>
  <si>
    <t>State</t>
  </si>
  <si>
    <t>Group</t>
  </si>
  <si>
    <t>Urban</t>
  </si>
  <si>
    <t>Nominee Director</t>
  </si>
  <si>
    <t>Management</t>
  </si>
  <si>
    <t>Most of the Times</t>
  </si>
  <si>
    <t>Half-Yearly</t>
  </si>
  <si>
    <t>No</t>
  </si>
  <si>
    <t>NBFC-MFI</t>
  </si>
  <si>
    <t>Arunachal Pradesh</t>
  </si>
  <si>
    <t>Both (Individual &amp; Group)</t>
  </si>
  <si>
    <t>Both</t>
  </si>
  <si>
    <t>Executive Director (MD &amp; CEO)</t>
  </si>
  <si>
    <t>Other</t>
  </si>
  <si>
    <t>Sometimes</t>
  </si>
  <si>
    <t>Quarterly</t>
  </si>
  <si>
    <t>Never</t>
  </si>
  <si>
    <t>Society</t>
  </si>
  <si>
    <t>Assam</t>
  </si>
  <si>
    <t>Other (Specify --&gt;)</t>
  </si>
  <si>
    <t>Executive Director (MD)</t>
  </si>
  <si>
    <t>Bi-Monthly</t>
  </si>
  <si>
    <t>Trust</t>
  </si>
  <si>
    <t>Bihar</t>
  </si>
  <si>
    <t>Executive Director (CEO)</t>
  </si>
  <si>
    <t>Monthly</t>
  </si>
  <si>
    <t>Chandigarh</t>
  </si>
  <si>
    <t>Executive Director (COO)</t>
  </si>
  <si>
    <t>Requirement basis only</t>
  </si>
  <si>
    <t>Chhattisgarh</t>
  </si>
  <si>
    <t>Executive Director (Whole Time Director)</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</si>
  <si>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</si>
  <si>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</si>
  <si>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</si>
  <si>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</si>
  <si>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</si>
  <si>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</si>
  <si>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</si>
  <si>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</si>
  <si>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</si>
  <si>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</si>
  <si>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</si>
  <si>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</si>
  <si>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</si>
  <si>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</si>
  <si>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</si>
  <si>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</si>
  <si>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</si>
  <si>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</si>
  <si>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</si>
  <si>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</si>
  <si>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</si>
  <si>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</si>
  <si>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</si>
  <si>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</si>
  <si>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</si>
  <si>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</si>
  <si>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</si>
  <si>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</si>
  <si>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</si>
  <si>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ifiawards@accessdev.org, cc: satyan@accessdev.org</t>
  </si>
  <si>
    <t>Satyan Kumar</t>
  </si>
  <si>
    <t>ACCESS Development Services
22, Hauz Khas Village, New Delhi –  110016 Phone: +91 11 49050255 | +91 8477902287</t>
  </si>
  <si>
    <t xml:space="preserve">Active clients Growth Rate </t>
  </si>
  <si>
    <r>
      <t xml:space="preserve">Total/Gross Loan Outstanding </t>
    </r>
    <r>
      <rPr>
        <b/>
        <sz val="12"/>
        <color rgb="FF000000"/>
        <rFont val="Calibri"/>
        <family val="2"/>
      </rPr>
      <t>(Actual Nos.)</t>
    </r>
  </si>
  <si>
    <t>All ratios to be in %; all ratios to be calculated for entire affordable housing loans portfolio</t>
  </si>
  <si>
    <t>Number of Loan Accounts in NPA</t>
  </si>
  <si>
    <r>
      <t>Substandard Assets (Amount)</t>
    </r>
    <r>
      <rPr>
        <b/>
        <sz val="12"/>
        <color rgb="FF000000"/>
        <rFont val="Calibri"/>
        <family val="2"/>
      </rPr>
      <t>(₹ In actuals)</t>
    </r>
  </si>
  <si>
    <t>Number of Loan Accounts in Substandard Assets</t>
  </si>
  <si>
    <t>NPA Percentage(Amount)</t>
  </si>
  <si>
    <r>
      <t>Doubtful Assets (Amount)</t>
    </r>
    <r>
      <rPr>
        <b/>
        <sz val="12"/>
        <color rgb="FF000000"/>
        <rFont val="Calibri"/>
        <family val="2"/>
      </rPr>
      <t>(₹ In actuals)</t>
    </r>
  </si>
  <si>
    <t>Number of Loan Accounts in Doubtful Assets</t>
  </si>
  <si>
    <r>
      <t>Loss Assets (Amount)</t>
    </r>
    <r>
      <rPr>
        <b/>
        <sz val="12"/>
        <color rgb="FF000000"/>
        <rFont val="Calibri"/>
        <family val="2"/>
      </rPr>
      <t>(₹ In actuals)</t>
    </r>
  </si>
  <si>
    <t>Number of Loan Accounts in Loss Assets</t>
  </si>
  <si>
    <t>Gender Segment</t>
  </si>
  <si>
    <t>No. of Loans Outstanding as on Mar 31, 2024</t>
  </si>
  <si>
    <t>Amount of Portfolio Outstanding in ₹ as on Mar 31, 2024</t>
  </si>
  <si>
    <t>No. of Loans Disbursed during the FY24</t>
  </si>
  <si>
    <t>Amount of Loan Disbursed in ₹ during FY24</t>
  </si>
  <si>
    <t>Min. Ticket Size in (Amt. in ₹)</t>
  </si>
  <si>
    <t>Max. Ticket Size (Amt. in ₹)</t>
  </si>
  <si>
    <t xml:space="preserve"> Rate of Interest (%)</t>
  </si>
  <si>
    <t>Secured/ Unsecured</t>
  </si>
  <si>
    <t>Tenure (In Months)</t>
  </si>
  <si>
    <t>Average TAT of Loan Disbursement (No. of Days)</t>
  </si>
  <si>
    <t>Target Customers</t>
  </si>
  <si>
    <t>Product Segment</t>
  </si>
  <si>
    <t>Name of the Product</t>
  </si>
  <si>
    <t>Product 1</t>
  </si>
  <si>
    <t>Product 2</t>
  </si>
  <si>
    <t>Product 3</t>
  </si>
  <si>
    <t>Product 4</t>
  </si>
  <si>
    <t>Purpose</t>
  </si>
  <si>
    <t>Sourcing (DSA, online sourcing, aggregator led sourcing, NGO-led sourcing)</t>
  </si>
  <si>
    <t>Date of Rating</t>
  </si>
  <si>
    <t>Last credit Rating and score</t>
  </si>
  <si>
    <t>NPA</t>
  </si>
  <si>
    <r>
      <t>Gross NPA (Amount)</t>
    </r>
    <r>
      <rPr>
        <sz val="11"/>
        <color rgb="FF000000"/>
        <rFont val="Calibri"/>
        <family val="2"/>
      </rPr>
      <t xml:space="preserve"> </t>
    </r>
    <r>
      <rPr>
        <b/>
        <sz val="11"/>
        <color theme="1"/>
        <rFont val="Century Gothic"/>
        <family val="2"/>
      </rPr>
      <t>(₹ In actuals)</t>
    </r>
  </si>
  <si>
    <r>
      <t>Net NPA (Amount)</t>
    </r>
    <r>
      <rPr>
        <sz val="11"/>
        <color rgb="FF000000"/>
        <rFont val="Calibri"/>
        <family val="2"/>
      </rPr>
      <t xml:space="preserve"> </t>
    </r>
    <r>
      <rPr>
        <b/>
        <sz val="11"/>
        <color theme="1"/>
        <rFont val="Century Gothic"/>
        <family val="2"/>
      </rPr>
      <t>(₹ In actuals)</t>
    </r>
  </si>
  <si>
    <t xml:space="preserve">Any innovative process or technology being used by your Organization that you think sets you apart from others (Maximum 300 words) </t>
  </si>
  <si>
    <t>Operational Partnership(Short Notes)</t>
  </si>
  <si>
    <t>Guidelines - Enterprise Lending Award for the Year</t>
  </si>
  <si>
    <t>Number of Branches</t>
  </si>
  <si>
    <t>Number of Districts</t>
  </si>
  <si>
    <t>Number of States</t>
  </si>
  <si>
    <t xml:space="preserve">GLP Growth Rate  </t>
  </si>
  <si>
    <t>Effective Interest Rate on Enterprise lending</t>
  </si>
  <si>
    <t>₹1,00,000 to ₹3,00,000</t>
  </si>
  <si>
    <t>₹3,00,001 to ₹ 5,00,000</t>
  </si>
  <si>
    <t>Total/Gross Loan Portfolio Outstanding for Enterprise loans at a Glance</t>
  </si>
  <si>
    <t>Any other partnerships</t>
  </si>
  <si>
    <t>Number of Districts Company has Portfolio of Enterprise Lending</t>
  </si>
  <si>
    <r>
      <t xml:space="preserve">Number of Active Clients with Loan Outstanding  </t>
    </r>
    <r>
      <rPr>
        <b/>
        <sz val="12"/>
        <color rgb="FF000000"/>
        <rFont val="Calibri"/>
        <family val="2"/>
      </rPr>
      <t>(Actual Nos.)</t>
    </r>
  </si>
  <si>
    <r>
      <t xml:space="preserve">Of which Number of Clients With Loans Outstanding in the Enterprise Loan Segment </t>
    </r>
    <r>
      <rPr>
        <b/>
        <sz val="12"/>
        <color rgb="FF000000"/>
        <rFont val="Calibri"/>
        <family val="2"/>
      </rPr>
      <t>(Actual Nos.)</t>
    </r>
  </si>
  <si>
    <r>
      <t xml:space="preserve">Of which Gross Loan Portfolio Outstanding for Enterprise Loans </t>
    </r>
    <r>
      <rPr>
        <b/>
        <sz val="12"/>
        <color rgb="FF000000"/>
        <rFont val="Calibri"/>
        <family val="2"/>
      </rPr>
      <t>(Actual Nos.)</t>
    </r>
  </si>
  <si>
    <t>The number of individuals who are actively employed by an entity.  This number includes contract employees or advisors who dedicate a substantial portion of their time to the entity, even if they are not on the entity's employees roster.</t>
  </si>
  <si>
    <t xml:space="preserve">The number of districts in which the entity is operational. </t>
  </si>
  <si>
    <t>The number of staffed points of service and administrative sites used to deliver or support the delivery of financial services to the clients.</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</si>
  <si>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</si>
  <si>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</si>
  <si>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</si>
  <si>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</si>
  <si>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</si>
  <si>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</si>
  <si>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Number of Loan Disbursed</t>
  </si>
  <si>
    <t>Total number of accounts disbursed by the entity during the period.</t>
  </si>
  <si>
    <t>Loan Amount Disbursed</t>
  </si>
  <si>
    <t>Total amount of loan disbursed by the entity for the period</t>
  </si>
  <si>
    <t>Write-Off</t>
  </si>
  <si>
    <t>It means the reduction of the original value of an asset; the asset does not have any future value. A bad loan is usually written-off when the chances of recovering the due amount are very less.</t>
  </si>
  <si>
    <t>Return on Equity (RoE)</t>
  </si>
  <si>
    <t xml:space="preserve">Profit After Tax (PAT) during the quarter/Average Equity                                      </t>
  </si>
  <si>
    <t>Return on Assets (RoA)</t>
  </si>
  <si>
    <t xml:space="preserve">Profit After Tax (PAT) during the quarter/Average Assets </t>
  </si>
  <si>
    <t>Total Assets = Cash &amp; Cash Equivalent + Net Loan Portfolio + Other Assets + Net Fixed Assets</t>
  </si>
  <si>
    <t>Net Assets</t>
  </si>
  <si>
    <t>Total Assets less cash &amp; bank balances, and money market instruments.</t>
  </si>
  <si>
    <t>Average Operating Cost</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</si>
  <si>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</si>
  <si>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</si>
  <si>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</si>
  <si>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Managing Director/Chief Executive Officer</t>
  </si>
  <si>
    <t>Chief Financial Officer</t>
  </si>
  <si>
    <t>Chief Risk Officer</t>
  </si>
  <si>
    <t>Chief Technical Officer</t>
  </si>
  <si>
    <t>Customer Grievance Redressal Management Head</t>
  </si>
  <si>
    <t>Head-Human Resources</t>
  </si>
  <si>
    <t>SPOC Person for data</t>
  </si>
  <si>
    <t>Number of loan/Sales officers</t>
  </si>
  <si>
    <t>The number of employees whose main activity is to manage a portion of the Gross Loan Portfolio.  A loan/Sales officer is directly responsible for arranging and monitoring client loans.</t>
  </si>
  <si>
    <t>A loan is typically classified as a nonperforming asset (NPA) when loan payments haven't been made for 90 days.</t>
  </si>
  <si>
    <t>A substandard asset is one that's classified as an NPA for less than 12 months.</t>
  </si>
  <si>
    <t xml:space="preserve"> A doubtful asset is an asset that has been nonperforming for more than 12 months.</t>
  </si>
  <si>
    <t>Loss assets are loans with losses identified by the bank, auditor, or inspector that need to be fully written off.</t>
  </si>
  <si>
    <t xml:space="preserve">A new borrower means a borrower who has been considered for a loan first time from your organization. </t>
  </si>
  <si>
    <t>Number of Loan Accounts (Written-off)</t>
  </si>
  <si>
    <t>Financial Expense Ratio (Interest and fee paid to lenders/Avg. of month end Portfolios during the year)</t>
  </si>
  <si>
    <t>Capital to Assets Ratio (Net worth/Total Assets)</t>
  </si>
  <si>
    <t>Number of Loans Disbursed in Enterprise Lending Segment (in Numbers)</t>
  </si>
  <si>
    <r>
      <t>Loan Amount Disbursed in Enterprise Loan Segment (in INR)</t>
    </r>
    <r>
      <rPr>
        <b/>
        <sz val="12"/>
        <color theme="1"/>
        <rFont val="Calibri"/>
        <family val="2"/>
      </rPr>
      <t>(₹ In actuals)</t>
    </r>
  </si>
  <si>
    <t>Cost of Borrowings (Interest and fee paid to lenders/Avg. of month end borrowing outstandings)</t>
  </si>
  <si>
    <t>Total Cash in Hand and in Bank (in INR)</t>
  </si>
  <si>
    <t>Share Capital (in INR)</t>
  </si>
  <si>
    <t>Reserves and Surplus (in INR)</t>
  </si>
  <si>
    <t>Name your key investors (holding more than 4.95%)</t>
  </si>
  <si>
    <t>As per the RBI Guidelines, provisions are to be maintained by the entities.</t>
  </si>
  <si>
    <t>6.If the data or parameter is not applicable or relevant to your organization, please enter "N/A".</t>
  </si>
  <si>
    <t xml:space="preserve">Year of Registration </t>
  </si>
  <si>
    <t>Year of Initiation of Lending Activities</t>
  </si>
  <si>
    <t>Lending Location (Urban , Rural , Combination)</t>
  </si>
  <si>
    <t>Number of Branches Company has Portfolio of Enterprise Lending</t>
  </si>
  <si>
    <t>Number of States Company has Portfolio of Enterprise Lending</t>
  </si>
  <si>
    <t>Substandard Loans</t>
  </si>
  <si>
    <t>Doubtful Loans</t>
  </si>
  <si>
    <t>Loss Assets</t>
  </si>
  <si>
    <t>New Borrower</t>
  </si>
  <si>
    <t>Assessment will done based on enterprise lending of ticket size up to 10 Lakh</t>
  </si>
  <si>
    <t>Number of Employees</t>
  </si>
  <si>
    <t>Aggregate Loan Provisions</t>
  </si>
  <si>
    <t>In Urban Centre Branches</t>
  </si>
  <si>
    <t>In Semi-urban Centre Branches</t>
  </si>
  <si>
    <t>In Rural Centre Branches</t>
  </si>
  <si>
    <t>Board of Directors as on March 31, 2024</t>
  </si>
  <si>
    <t>Any RBI show cause notice received in the last two years</t>
  </si>
  <si>
    <t>Committees as on March 31, 2024</t>
  </si>
  <si>
    <t>Minimum  two years of operation</t>
  </si>
  <si>
    <t>Audited Financial Statements for the last three/two years (as applicable)</t>
  </si>
  <si>
    <t>Complete nomination Form</t>
  </si>
  <si>
    <t>₹5,00,001 to ₹10,00,000</t>
  </si>
  <si>
    <t>Other important documents also need to be enclosed as per the requirement.</t>
  </si>
  <si>
    <t>Attached Audited Mar-24, Mar-23 and Mar-22 Financial Statements (YES/NO)
OR
Weblink of the Audited Financials
OR
Weblink of the Annual Report with Audited Financials</t>
  </si>
  <si>
    <t>Legal entity ( Company including Sec 8, Society, Trust, NBFC, NBFC-MFI, SFB, Bank)</t>
  </si>
  <si>
    <t>Legal entity ( Company including Sec 8,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</si>
</sst>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4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b/>
      <sz val="12"/>
      <color rgb="FF404040"/>
      <name val="Calibri"/>
      <family val="2"/>
    </font>
    <font>
      <sz val="12"/>
      <color theme="1"/>
      <name val="Calibri"/>
      <family val="2"/>
    </font>
    <font>
      <b/>
      <i/>
      <sz val="12"/>
      <color rgb="FF000000"/>
      <name val="Calibri"/>
      <family val="2"/>
    </font>
    <font>
      <b/>
      <sz val="12"/>
      <color rgb="FF000000"/>
      <name val="Calibri"/>
      <family val="2"/>
    </font>
    <font>
      <sz val="12"/>
      <color rgb="FF000000"/>
      <name val="Calibri"/>
      <family val="2"/>
    </font>
    <font>
      <i/>
      <sz val="12"/>
      <color theme="1"/>
      <name val="Calibri"/>
      <family val="2"/>
    </font>
    <font>
      <b/>
      <sz val="12"/>
      <color rgb="FF404040"/>
      <name val="Times New Roman"/>
      <family val="1"/>
    </font>
    <font>
      <b/>
      <vertAlign val="superscript"/>
      <sz val="12"/>
      <color rgb="FF000000"/>
      <name val="Calibri"/>
      <family val="2"/>
    </font>
    <font>
      <b/>
      <u/>
      <sz val="12"/>
      <color rgb="FFFF0000"/>
      <name val="Calibri"/>
      <family val="2"/>
    </font>
    <font>
      <b/>
      <u/>
      <sz val="12"/>
      <color rgb="FF494429"/>
      <name val="Calibri"/>
      <family val="2"/>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sz val="10"/>
      <name val="Calibri"/>
      <family val="2"/>
      <scheme val="minor"/>
    </font>
    <font>
      <b/>
      <sz val="12"/>
      <name val="Calibri"/>
      <family val="2"/>
      <scheme val="minor"/>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Body)"/>
    </font>
    <font>
      <sz val="11"/>
      <color rgb="FF000000"/>
      <name val="Calibri"/>
      <family val="2"/>
      <scheme val="minor"/>
    </font>
    <font>
      <sz val="11"/>
      <color rgb="FF000000"/>
      <name val="Calibri"/>
      <family val="2"/>
    </font>
    <font>
      <sz val="9"/>
      <color rgb="FFC00000"/>
      <name val="Calibri"/>
      <family val="2"/>
      <scheme val="minor"/>
    </font>
    <font>
      <sz val="11"/>
      <color theme="1"/>
      <name val="Garamond"/>
      <family val="1"/>
    </font>
    <font>
      <sz val="11"/>
      <color theme="0"/>
      <name val="Century Gothic"/>
      <family val="2"/>
    </font>
  </fonts>
  <fills count="23">
    <fill>
      <patternFill patternType="none"/>
    </fill>
    <fill>
      <patternFill patternType="gray125"/>
    </fill>
    <fill>
      <patternFill patternType="solid">
        <fgColor rgb="FFC2D69B"/>
        <bgColor rgb="FFC2D69B"/>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FFFFFF"/>
        <bgColor indexed="64"/>
      </patternFill>
    </fill>
    <fill>
      <patternFill patternType="solid">
        <fgColor rgb="FFFC7310"/>
        <bgColor rgb="FFF2F2F2"/>
      </patternFill>
    </fill>
    <fill>
      <patternFill patternType="solid">
        <fgColor rgb="FFFC7310"/>
        <bgColor rgb="FFC6D9F0"/>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0000"/>
        <bgColor rgb="FFF2F2F2"/>
      </patternFill>
    </fill>
    <fill>
      <patternFill patternType="solid">
        <fgColor theme="9"/>
        <bgColor rgb="FFFABF8F"/>
      </patternFill>
    </fill>
    <fill>
      <patternFill patternType="solid">
        <fgColor theme="9"/>
        <bgColor indexed="64"/>
      </patternFill>
    </fill>
    <fill>
      <patternFill patternType="solid">
        <fgColor theme="4" tint="0.79998168889431442"/>
        <bgColor theme="4" tint="0.79998168889431442"/>
      </patternFill>
    </fill>
    <fill>
      <patternFill patternType="solid">
        <fgColor theme="4" tint="0.79992065187536243"/>
        <bgColor theme="4" tint="0.79992065187536243"/>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style="thin">
        <color rgb="FF000000"/>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thin">
        <color rgb="FF000000"/>
      </left>
      <right style="medium">
        <color indexed="64"/>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auto="1"/>
      </left>
      <right/>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thin">
        <color auto="1"/>
      </right>
      <top/>
      <bottom style="thin">
        <color indexed="64"/>
      </bottom>
      <diagonal/>
    </border>
    <border>
      <left style="thin">
        <color theme="4"/>
      </left>
      <right style="thin">
        <color theme="4"/>
      </right>
      <top style="thin">
        <color theme="4"/>
      </top>
      <bottom style="thin">
        <color theme="4"/>
      </bottom>
      <diagonal/>
    </border>
  </borders>
  <cellStyleXfs count="6">
    <xf numFmtId="0" fontId="0" fillId="0" borderId="0"/>
    <xf numFmtId="164" fontId="19" fillId="0" borderId="0" applyFont="0" applyFill="0" applyBorder="0" applyAlignment="0" applyProtection="0"/>
    <xf numFmtId="9" fontId="19" fillId="0" borderId="0" applyFont="0" applyFill="0" applyBorder="0" applyAlignment="0" applyProtection="0"/>
    <xf numFmtId="0" fontId="5" fillId="0" borderId="10"/>
    <xf numFmtId="0" fontId="36" fillId="0" borderId="10"/>
    <xf numFmtId="164" fontId="4" fillId="0" borderId="10" applyFont="0" applyFill="0" applyBorder="0" applyAlignment="0" applyProtection="0"/>
  </cellStyleXfs>
  <cellXfs count="325">
    <xf numFmtId="0" fontId="0" fillId="0" borderId="0" xfId="0"/>
    <xf numFmtId="0" fontId="5" fillId="0" borderId="0" xfId="0" applyFont="1" applyAlignment="1">
      <alignment horizontal="right"/>
    </xf>
    <xf numFmtId="0" fontId="6" fillId="0" borderId="0" xfId="0" applyFont="1"/>
    <xf numFmtId="0" fontId="7" fillId="0" borderId="0" xfId="0" applyFont="1"/>
    <xf numFmtId="0" fontId="6" fillId="0" borderId="1" xfId="0" applyFont="1" applyBorder="1" applyAlignment="1">
      <alignment horizontal="right"/>
    </xf>
    <xf numFmtId="0" fontId="6" fillId="0" borderId="2" xfId="0" applyFont="1" applyBorder="1"/>
    <xf numFmtId="0" fontId="5" fillId="0" borderId="2" xfId="0" applyFont="1" applyBorder="1"/>
    <xf numFmtId="0" fontId="5" fillId="0" borderId="3" xfId="0" applyFont="1" applyBorder="1"/>
    <xf numFmtId="0" fontId="6" fillId="0" borderId="4" xfId="0" applyFont="1" applyBorder="1" applyAlignment="1">
      <alignment horizontal="right"/>
    </xf>
    <xf numFmtId="0" fontId="5" fillId="0" borderId="0" xfId="0" applyFont="1"/>
    <xf numFmtId="0" fontId="5" fillId="0" borderId="5" xfId="0" applyFont="1" applyBorder="1"/>
    <xf numFmtId="0" fontId="6" fillId="0" borderId="6" xfId="0" applyFont="1" applyBorder="1" applyAlignment="1">
      <alignment horizontal="right"/>
    </xf>
    <xf numFmtId="0" fontId="5" fillId="0" borderId="7" xfId="0" applyFont="1" applyBorder="1"/>
    <xf numFmtId="0" fontId="5" fillId="0" borderId="8" xfId="0" applyFont="1" applyBorder="1"/>
    <xf numFmtId="0" fontId="6" fillId="0" borderId="0" xfId="0" applyFont="1" applyAlignment="1">
      <alignment horizontal="right"/>
    </xf>
    <xf numFmtId="0" fontId="10" fillId="0" borderId="0" xfId="0" applyFont="1"/>
    <xf numFmtId="0" fontId="10" fillId="0" borderId="9" xfId="0" applyFont="1" applyBorder="1" applyAlignment="1">
      <alignment vertical="center"/>
    </xf>
    <xf numFmtId="0" fontId="11" fillId="0" borderId="9" xfId="0" applyFont="1" applyBorder="1" applyAlignment="1">
      <alignment vertical="center"/>
    </xf>
    <xf numFmtId="0" fontId="12" fillId="0" borderId="9" xfId="0" applyFont="1" applyBorder="1" applyAlignment="1">
      <alignment horizontal="center" vertical="center"/>
    </xf>
    <xf numFmtId="0" fontId="13" fillId="0" borderId="9" xfId="0" applyFont="1" applyBorder="1" applyAlignment="1">
      <alignment vertical="center"/>
    </xf>
    <xf numFmtId="0" fontId="11" fillId="3" borderId="9" xfId="0" applyFont="1" applyFill="1" applyBorder="1" applyAlignment="1">
      <alignment vertical="center"/>
    </xf>
    <xf numFmtId="0" fontId="14" fillId="3" borderId="9" xfId="0" applyFont="1" applyFill="1" applyBorder="1" applyAlignment="1">
      <alignment vertical="center"/>
    </xf>
    <xf numFmtId="0" fontId="13" fillId="3" borderId="9" xfId="0" applyFont="1" applyFill="1" applyBorder="1" applyAlignment="1">
      <alignment horizontal="center" vertical="center"/>
    </xf>
    <xf numFmtId="0" fontId="0" fillId="0" borderId="10" xfId="0" applyBorder="1"/>
    <xf numFmtId="0" fontId="13" fillId="0" borderId="15" xfId="0" applyFont="1" applyBorder="1" applyAlignment="1">
      <alignment vertical="center"/>
    </xf>
    <xf numFmtId="0" fontId="10" fillId="0" borderId="16" xfId="0" applyFont="1" applyBorder="1" applyAlignment="1">
      <alignment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0" fillId="6" borderId="10" xfId="0" applyFont="1" applyFill="1" applyBorder="1"/>
    <xf numFmtId="0" fontId="0" fillId="7" borderId="0" xfId="0" applyFill="1"/>
    <xf numFmtId="0" fontId="11" fillId="8" borderId="15" xfId="0" applyFont="1" applyFill="1" applyBorder="1" applyAlignment="1">
      <alignment vertical="center"/>
    </xf>
    <xf numFmtId="0" fontId="11" fillId="8" borderId="17" xfId="0" applyFont="1" applyFill="1" applyBorder="1" applyAlignment="1">
      <alignment vertical="center"/>
    </xf>
    <xf numFmtId="0" fontId="11" fillId="8" borderId="18" xfId="0" applyFont="1" applyFill="1" applyBorder="1" applyAlignment="1">
      <alignment vertical="center"/>
    </xf>
    <xf numFmtId="0" fontId="11" fillId="8" borderId="19" xfId="0" applyFont="1" applyFill="1" applyBorder="1" applyAlignment="1">
      <alignment vertical="center"/>
    </xf>
    <xf numFmtId="0" fontId="9" fillId="8" borderId="9" xfId="0" applyFont="1" applyFill="1" applyBorder="1" applyAlignment="1">
      <alignment horizontal="left" vertical="center"/>
    </xf>
    <xf numFmtId="0" fontId="10" fillId="8" borderId="9" xfId="0" applyFont="1" applyFill="1" applyBorder="1" applyAlignment="1">
      <alignment vertical="center"/>
    </xf>
    <xf numFmtId="0" fontId="8" fillId="0" borderId="16" xfId="0" applyFont="1" applyBorder="1"/>
    <xf numFmtId="0" fontId="7" fillId="0" borderId="10" xfId="0" applyFont="1" applyBorder="1" applyAlignment="1">
      <alignment horizontal="center" vertical="center"/>
    </xf>
    <xf numFmtId="0" fontId="10" fillId="0" borderId="10" xfId="0" applyFont="1" applyBorder="1" applyAlignment="1">
      <alignment vertical="center"/>
    </xf>
    <xf numFmtId="0" fontId="10" fillId="0" borderId="15" xfId="0" applyFont="1" applyBorder="1" applyAlignment="1">
      <alignment vertical="center"/>
    </xf>
    <xf numFmtId="0" fontId="9" fillId="8" borderId="13" xfId="0" applyFont="1" applyFill="1" applyBorder="1" applyAlignment="1">
      <alignment horizontal="left" vertical="center"/>
    </xf>
    <xf numFmtId="166" fontId="10" fillId="0" borderId="9" xfId="1" applyNumberFormat="1" applyFont="1" applyFill="1" applyBorder="1" applyAlignment="1">
      <alignment vertical="center"/>
    </xf>
    <xf numFmtId="166" fontId="10" fillId="0" borderId="13" xfId="1" applyNumberFormat="1" applyFont="1" applyFill="1" applyBorder="1" applyAlignment="1">
      <alignment vertical="center"/>
    </xf>
    <xf numFmtId="166" fontId="10" fillId="0" borderId="16" xfId="1" applyNumberFormat="1" applyFont="1" applyFill="1" applyBorder="1" applyAlignment="1">
      <alignment vertical="center"/>
    </xf>
    <xf numFmtId="164" fontId="7" fillId="0" borderId="21" xfId="1" applyFont="1" applyFill="1" applyBorder="1" applyAlignment="1">
      <alignment vertical="center"/>
    </xf>
    <xf numFmtId="164" fontId="13" fillId="0" borderId="9" xfId="1" applyFont="1" applyBorder="1" applyAlignment="1">
      <alignment horizontal="center" vertical="center"/>
    </xf>
    <xf numFmtId="166" fontId="13" fillId="0" borderId="9" xfId="1" applyNumberFormat="1" applyFont="1" applyBorder="1" applyAlignment="1">
      <alignment horizontal="center" vertical="center"/>
    </xf>
    <xf numFmtId="9" fontId="13" fillId="0" borderId="9" xfId="2" applyFont="1" applyBorder="1" applyAlignment="1">
      <alignment horizontal="center" vertical="center"/>
    </xf>
    <xf numFmtId="0" fontId="25" fillId="8" borderId="26" xfId="0" applyFont="1" applyFill="1" applyBorder="1" applyAlignment="1">
      <alignment vertical="top"/>
    </xf>
    <xf numFmtId="0" fontId="10" fillId="0" borderId="16" xfId="0" applyFont="1" applyBorder="1"/>
    <xf numFmtId="9" fontId="13" fillId="0" borderId="13" xfId="2" applyFont="1" applyBorder="1" applyAlignment="1">
      <alignment horizontal="center" vertical="center"/>
    </xf>
    <xf numFmtId="0" fontId="10" fillId="8" borderId="16" xfId="0" applyFont="1" applyFill="1" applyBorder="1"/>
    <xf numFmtId="0" fontId="10" fillId="0" borderId="14" xfId="0" applyFont="1" applyBorder="1" applyAlignment="1">
      <alignment vertical="center"/>
    </xf>
    <xf numFmtId="0" fontId="10" fillId="0" borderId="6" xfId="0" applyFont="1" applyBorder="1" applyAlignment="1">
      <alignment vertical="center"/>
    </xf>
    <xf numFmtId="0" fontId="14" fillId="0" borderId="16" xfId="0" applyFont="1" applyBorder="1" applyAlignment="1">
      <alignment vertical="center"/>
    </xf>
    <xf numFmtId="0" fontId="25" fillId="8" borderId="28" xfId="0" applyFont="1" applyFill="1" applyBorder="1" applyAlignment="1">
      <alignment horizontal="left" vertical="top"/>
    </xf>
    <xf numFmtId="10" fontId="7" fillId="10" borderId="16" xfId="2" applyNumberFormat="1" applyFont="1" applyFill="1" applyBorder="1" applyAlignment="1">
      <alignment vertical="center"/>
    </xf>
    <xf numFmtId="0" fontId="10" fillId="8" borderId="20" xfId="0" applyFont="1" applyFill="1" applyBorder="1"/>
    <xf numFmtId="0" fontId="26" fillId="8" borderId="27" xfId="0" applyFont="1" applyFill="1" applyBorder="1" applyAlignment="1">
      <alignment horizontal="left" vertical="top"/>
    </xf>
    <xf numFmtId="0" fontId="26" fillId="8" borderId="2" xfId="0" applyFont="1" applyFill="1" applyBorder="1" applyAlignment="1">
      <alignment vertical="top"/>
    </xf>
    <xf numFmtId="0" fontId="4" fillId="0" borderId="16" xfId="0" applyFont="1" applyBorder="1" applyAlignment="1">
      <alignment vertical="top"/>
    </xf>
    <xf numFmtId="0" fontId="21" fillId="0" borderId="0" xfId="0" applyFont="1" applyProtection="1">
      <protection locked="0"/>
    </xf>
    <xf numFmtId="0" fontId="21" fillId="0" borderId="10" xfId="0" applyFont="1" applyBorder="1" applyProtection="1">
      <protection locked="0"/>
    </xf>
    <xf numFmtId="0" fontId="22" fillId="0" borderId="29" xfId="0" applyFont="1" applyBorder="1" applyProtection="1">
      <protection locked="0"/>
    </xf>
    <xf numFmtId="166" fontId="22" fillId="0" borderId="30" xfId="1" applyNumberFormat="1" applyFont="1" applyBorder="1" applyProtection="1"/>
    <xf numFmtId="166" fontId="22" fillId="0" borderId="31" xfId="1" applyNumberFormat="1" applyFont="1" applyBorder="1" applyProtection="1"/>
    <xf numFmtId="166" fontId="22" fillId="0" borderId="30" xfId="1" applyNumberFormat="1" applyFont="1" applyBorder="1" applyAlignment="1" applyProtection="1">
      <alignment horizontal="center"/>
    </xf>
    <xf numFmtId="0" fontId="21" fillId="0" borderId="0" xfId="0" applyFont="1" applyAlignment="1" applyProtection="1">
      <alignment horizontal="center"/>
      <protection locked="0"/>
    </xf>
    <xf numFmtId="0" fontId="27" fillId="12" borderId="16" xfId="0" applyFont="1" applyFill="1" applyBorder="1" applyProtection="1">
      <protection locked="0"/>
    </xf>
    <xf numFmtId="15" fontId="22" fillId="0" borderId="16" xfId="0" applyNumberFormat="1" applyFont="1" applyBorder="1" applyProtection="1">
      <protection locked="0"/>
    </xf>
    <xf numFmtId="0" fontId="21" fillId="0" borderId="16" xfId="0" applyFont="1" applyBorder="1" applyProtection="1">
      <protection locked="0"/>
    </xf>
    <xf numFmtId="15" fontId="22" fillId="0" borderId="16" xfId="0" applyNumberFormat="1" applyFont="1" applyBorder="1" applyAlignment="1" applyProtection="1">
      <alignment horizontal="center"/>
      <protection locked="0"/>
    </xf>
    <xf numFmtId="0" fontId="22" fillId="12" borderId="16" xfId="0" applyFont="1" applyFill="1" applyBorder="1" applyProtection="1">
      <protection locked="0"/>
    </xf>
    <xf numFmtId="0" fontId="28" fillId="13" borderId="16" xfId="0" applyFont="1" applyFill="1" applyBorder="1" applyAlignment="1" applyProtection="1">
      <alignment vertical="center" wrapText="1"/>
      <protection locked="0"/>
    </xf>
    <xf numFmtId="0" fontId="22" fillId="11" borderId="0" xfId="0" applyFont="1" applyFill="1" applyAlignment="1">
      <alignment horizontal="left" vertical="center"/>
    </xf>
    <xf numFmtId="0" fontId="22" fillId="11" borderId="0" xfId="0" applyFont="1" applyFill="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pplyProtection="1">
      <protection locked="0"/>
    </xf>
    <xf numFmtId="0" fontId="22" fillId="0" borderId="0" xfId="0" applyFont="1" applyAlignment="1" applyProtection="1">
      <alignment horizontal="center" vertical="top"/>
      <protection locked="0"/>
    </xf>
    <xf numFmtId="0" fontId="21" fillId="0" borderId="0" xfId="0" applyFont="1" applyAlignment="1" applyProtection="1">
      <alignment horizontal="center" vertical="top"/>
      <protection locked="0"/>
    </xf>
    <xf numFmtId="15" fontId="21" fillId="0" borderId="0" xfId="0" applyNumberFormat="1" applyFont="1"/>
    <xf numFmtId="0" fontId="22" fillId="12" borderId="0" xfId="0" applyFont="1" applyFill="1" applyAlignment="1">
      <alignment horizontal="center" vertical="top"/>
    </xf>
    <xf numFmtId="0" fontId="27" fillId="12" borderId="0" xfId="0" applyFont="1" applyFill="1" applyProtection="1">
      <protection locked="0"/>
    </xf>
    <xf numFmtId="0" fontId="22" fillId="12" borderId="0" xfId="0" applyFont="1" applyFill="1" applyProtection="1">
      <protection locked="0"/>
    </xf>
    <xf numFmtId="0" fontId="21" fillId="12" borderId="0" xfId="0" applyFont="1" applyFill="1" applyProtection="1">
      <protection locked="0"/>
    </xf>
    <xf numFmtId="0" fontId="27" fillId="12" borderId="0" xfId="0" applyFont="1" applyFill="1" applyAlignment="1" applyProtection="1">
      <alignment horizontal="left" vertical="top"/>
      <protection locked="0"/>
    </xf>
    <xf numFmtId="0" fontId="21" fillId="0" borderId="0" xfId="0" applyFont="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10" xfId="0" applyFont="1" applyBorder="1"/>
    <xf numFmtId="0" fontId="21" fillId="0" borderId="33" xfId="0" applyFont="1" applyBorder="1" applyAlignment="1" applyProtection="1">
      <alignment horizontal="center" vertical="top"/>
      <protection locked="0"/>
    </xf>
    <xf numFmtId="164" fontId="21" fillId="0" borderId="10" xfId="1" applyFont="1" applyBorder="1" applyProtection="1"/>
    <xf numFmtId="164" fontId="21" fillId="0" borderId="35" xfId="1" applyFont="1" applyBorder="1" applyProtection="1"/>
    <xf numFmtId="164" fontId="21" fillId="0" borderId="0" xfId="0" applyNumberFormat="1" applyFont="1" applyProtection="1">
      <protection locked="0"/>
    </xf>
    <xf numFmtId="0" fontId="27" fillId="0" borderId="0" xfId="0" applyFont="1" applyProtection="1">
      <protection locked="0"/>
    </xf>
    <xf numFmtId="0" fontId="21" fillId="0" borderId="0" xfId="0" applyFont="1" applyAlignment="1" applyProtection="1">
      <alignment horizontal="right"/>
      <protection locked="0"/>
    </xf>
    <xf numFmtId="0" fontId="21" fillId="0" borderId="0" xfId="0" applyFont="1" applyAlignment="1" applyProtection="1">
      <alignment horizontal="left"/>
      <protection locked="0"/>
    </xf>
    <xf numFmtId="164" fontId="21" fillId="0" borderId="0" xfId="1" applyFont="1" applyProtection="1"/>
    <xf numFmtId="9" fontId="21" fillId="0" borderId="0" xfId="2" applyFont="1" applyProtection="1"/>
    <xf numFmtId="0" fontId="21" fillId="0" borderId="35" xfId="0" applyFont="1" applyBorder="1"/>
    <xf numFmtId="0" fontId="21" fillId="0" borderId="37" xfId="0" applyFont="1" applyBorder="1" applyAlignment="1" applyProtection="1">
      <alignment horizontal="center" vertical="top"/>
      <protection locked="0"/>
    </xf>
    <xf numFmtId="0" fontId="21" fillId="0" borderId="0" xfId="0" applyFont="1"/>
    <xf numFmtId="166" fontId="22" fillId="0" borderId="0" xfId="1" applyNumberFormat="1" applyFont="1" applyProtection="1"/>
    <xf numFmtId="165" fontId="22" fillId="0" borderId="0" xfId="1" applyNumberFormat="1" applyFont="1" applyAlignment="1" applyProtection="1">
      <alignment horizontal="right"/>
    </xf>
    <xf numFmtId="0" fontId="21" fillId="0" borderId="0" xfId="0" applyFont="1" applyAlignment="1" applyProtection="1">
      <alignment horizontal="center" vertical="top" wrapText="1"/>
      <protection locked="0"/>
    </xf>
    <xf numFmtId="164" fontId="21" fillId="0" borderId="0" xfId="1" applyFont="1" applyProtection="1">
      <protection locked="0"/>
    </xf>
    <xf numFmtId="9" fontId="21" fillId="0" borderId="0" xfId="2" applyFont="1" applyProtection="1">
      <protection locked="0"/>
    </xf>
    <xf numFmtId="0" fontId="22" fillId="14" borderId="10" xfId="0" applyFont="1" applyFill="1" applyBorder="1" applyAlignment="1">
      <alignment horizontal="center" vertical="center" wrapText="1"/>
    </xf>
    <xf numFmtId="1" fontId="22" fillId="15" borderId="13" xfId="0" applyNumberFormat="1" applyFont="1" applyFill="1" applyBorder="1" applyAlignment="1">
      <alignment vertical="center" wrapText="1"/>
    </xf>
    <xf numFmtId="0" fontId="22" fillId="5" borderId="10" xfId="0" applyFont="1" applyFill="1" applyBorder="1" applyAlignment="1">
      <alignment vertical="center" wrapText="1"/>
    </xf>
    <xf numFmtId="0" fontId="21" fillId="0" borderId="0" xfId="0" applyFont="1" applyAlignment="1">
      <alignment horizontal="left" vertical="center"/>
    </xf>
    <xf numFmtId="0" fontId="22" fillId="4" borderId="15" xfId="0" applyFont="1" applyFill="1" applyBorder="1" applyAlignment="1">
      <alignment horizontal="left" vertical="center" wrapText="1"/>
    </xf>
    <xf numFmtId="0" fontId="22" fillId="0" borderId="0" xfId="0" applyFont="1" applyAlignment="1">
      <alignment horizontal="center" vertical="center"/>
    </xf>
    <xf numFmtId="0" fontId="22" fillId="0" borderId="12" xfId="0" applyFont="1" applyBorder="1" applyAlignment="1">
      <alignment horizontal="right" vertical="center" wrapText="1"/>
    </xf>
    <xf numFmtId="0" fontId="22" fillId="0" borderId="15" xfId="0" applyFont="1" applyBorder="1" applyAlignment="1">
      <alignment vertical="center" wrapText="1"/>
    </xf>
    <xf numFmtId="0" fontId="22" fillId="0" borderId="10" xfId="0" applyFont="1" applyBorder="1" applyAlignment="1">
      <alignment vertical="center"/>
    </xf>
    <xf numFmtId="0" fontId="22" fillId="0" borderId="10" xfId="0" applyFont="1" applyBorder="1" applyAlignment="1">
      <alignment vertical="center" wrapText="1"/>
    </xf>
    <xf numFmtId="0" fontId="22" fillId="14" borderId="10" xfId="0" applyFont="1" applyFill="1" applyBorder="1" applyAlignment="1">
      <alignment vertical="center" wrapText="1"/>
    </xf>
    <xf numFmtId="9" fontId="22" fillId="0" borderId="21" xfId="2" applyFont="1" applyBorder="1" applyAlignment="1">
      <alignment horizontal="center" vertical="center"/>
    </xf>
    <xf numFmtId="9" fontId="22" fillId="0" borderId="16" xfId="2" applyFont="1" applyBorder="1" applyAlignment="1">
      <alignment horizontal="center" vertical="center"/>
    </xf>
    <xf numFmtId="0" fontId="22" fillId="4" borderId="39" xfId="0" applyFont="1" applyFill="1" applyBorder="1" applyAlignment="1">
      <alignment horizontal="left" vertical="center" wrapText="1"/>
    </xf>
    <xf numFmtId="0" fontId="32" fillId="0" borderId="39" xfId="0" applyFont="1" applyBorder="1"/>
    <xf numFmtId="0" fontId="22" fillId="0" borderId="29" xfId="0" applyFont="1" applyBorder="1"/>
    <xf numFmtId="0" fontId="22" fillId="0" borderId="38" xfId="0" applyFont="1" applyBorder="1" applyAlignment="1">
      <alignment vertical="center" wrapText="1"/>
    </xf>
    <xf numFmtId="0" fontId="21" fillId="0" borderId="10" xfId="0" applyFont="1" applyBorder="1" applyAlignment="1">
      <alignment horizontal="left" vertical="center"/>
    </xf>
    <xf numFmtId="0" fontId="33" fillId="0" borderId="40" xfId="0" applyFont="1" applyBorder="1" applyAlignment="1">
      <alignment horizontal="right"/>
    </xf>
    <xf numFmtId="0" fontId="33" fillId="0" borderId="17" xfId="0" applyFont="1" applyBorder="1" applyAlignment="1">
      <alignment horizontal="right"/>
    </xf>
    <xf numFmtId="0" fontId="22" fillId="4" borderId="41" xfId="0" applyFont="1" applyFill="1" applyBorder="1" applyAlignment="1">
      <alignment horizontal="right" vertical="center" wrapText="1"/>
    </xf>
    <xf numFmtId="166" fontId="22" fillId="0" borderId="20" xfId="1" applyNumberFormat="1" applyFont="1" applyBorder="1" applyAlignment="1">
      <alignment vertical="center" wrapText="1"/>
    </xf>
    <xf numFmtId="9" fontId="22" fillId="0" borderId="20" xfId="0" applyNumberFormat="1" applyFont="1" applyBorder="1" applyAlignment="1">
      <alignment vertical="center" wrapText="1"/>
    </xf>
    <xf numFmtId="166" fontId="31" fillId="0" borderId="36" xfId="1" applyNumberFormat="1" applyFont="1" applyBorder="1" applyAlignment="1"/>
    <xf numFmtId="0" fontId="27" fillId="0" borderId="38" xfId="0" applyFont="1" applyBorder="1" applyAlignment="1">
      <alignment vertical="center"/>
    </xf>
    <xf numFmtId="0" fontId="34" fillId="0" borderId="43" xfId="0" applyFont="1" applyBorder="1"/>
    <xf numFmtId="0" fontId="22" fillId="0" borderId="9" xfId="0" applyFont="1" applyBorder="1" applyAlignment="1">
      <alignment horizontal="right" vertical="center"/>
    </xf>
    <xf numFmtId="0" fontId="22" fillId="0" borderId="10" xfId="0" applyFont="1" applyBorder="1" applyAlignment="1">
      <alignment horizontal="center" vertical="center"/>
    </xf>
    <xf numFmtId="0" fontId="22" fillId="4" borderId="9" xfId="0" applyFont="1" applyFill="1" applyBorder="1" applyAlignment="1">
      <alignment horizontal="right" vertical="center"/>
    </xf>
    <xf numFmtId="0" fontId="22" fillId="4" borderId="15" xfId="0" applyFont="1" applyFill="1" applyBorder="1" applyAlignment="1">
      <alignment vertical="center" wrapText="1"/>
    </xf>
    <xf numFmtId="0" fontId="22" fillId="4" borderId="16" xfId="0" applyFont="1" applyFill="1" applyBorder="1" applyAlignment="1">
      <alignment horizontal="left" vertical="center" wrapText="1"/>
    </xf>
    <xf numFmtId="0" fontId="22" fillId="0" borderId="16" xfId="0" applyFont="1" applyBorder="1" applyAlignment="1">
      <alignment vertical="center" wrapText="1"/>
    </xf>
    <xf numFmtId="0" fontId="22" fillId="4" borderId="16" xfId="0" applyFont="1" applyFill="1" applyBorder="1" applyAlignment="1">
      <alignment vertical="center" wrapText="1"/>
    </xf>
    <xf numFmtId="0" fontId="22" fillId="0" borderId="14" xfId="0" applyFont="1" applyBorder="1" applyAlignment="1">
      <alignment horizontal="right" vertical="center" wrapText="1"/>
    </xf>
    <xf numFmtId="0" fontId="22" fillId="5" borderId="7" xfId="0" applyFont="1" applyFill="1" applyBorder="1" applyAlignment="1">
      <alignment vertical="center" wrapText="1"/>
    </xf>
    <xf numFmtId="0" fontId="22" fillId="0" borderId="9" xfId="0" applyFont="1" applyBorder="1" applyAlignment="1">
      <alignment vertical="center" wrapText="1"/>
    </xf>
    <xf numFmtId="0" fontId="22" fillId="5" borderId="10" xfId="0" applyFont="1" applyFill="1" applyBorder="1" applyAlignment="1">
      <alignment horizontal="center" vertical="center" wrapText="1"/>
    </xf>
    <xf numFmtId="0" fontId="31" fillId="0" borderId="3" xfId="0" applyFont="1" applyBorder="1" applyAlignment="1">
      <alignment horizontal="right" wrapText="1"/>
    </xf>
    <xf numFmtId="0" fontId="22" fillId="0" borderId="16" xfId="0" applyFont="1" applyBorder="1" applyAlignment="1">
      <alignment horizontal="center" vertical="center"/>
    </xf>
    <xf numFmtId="0" fontId="21" fillId="0" borderId="0" xfId="0" applyFont="1" applyAlignment="1">
      <alignment vertical="center"/>
    </xf>
    <xf numFmtId="0" fontId="22" fillId="0" borderId="10" xfId="0" applyFont="1" applyBorder="1" applyAlignment="1">
      <alignment vertical="top" wrapText="1"/>
    </xf>
    <xf numFmtId="0" fontId="22" fillId="0" borderId="0" xfId="0" applyFont="1" applyAlignment="1">
      <alignment horizontal="left" vertical="center" wrapText="1"/>
    </xf>
    <xf numFmtId="0" fontId="22" fillId="0" borderId="0" xfId="0" applyFont="1" applyAlignment="1">
      <alignment vertical="top" wrapText="1"/>
    </xf>
    <xf numFmtId="0" fontId="21" fillId="0" borderId="0" xfId="0" applyFont="1" applyAlignment="1">
      <alignment horizontal="center"/>
    </xf>
    <xf numFmtId="9" fontId="21" fillId="0" borderId="44" xfId="2" applyFont="1" applyBorder="1" applyProtection="1"/>
    <xf numFmtId="9" fontId="21" fillId="0" borderId="45" xfId="2" applyFont="1" applyBorder="1" applyProtection="1"/>
    <xf numFmtId="0" fontId="21" fillId="0" borderId="44" xfId="0" applyFont="1" applyBorder="1" applyAlignment="1" applyProtection="1">
      <alignment horizontal="center" vertical="top"/>
      <protection locked="0"/>
    </xf>
    <xf numFmtId="0" fontId="21" fillId="0" borderId="45" xfId="0" applyFont="1" applyBorder="1" applyAlignment="1" applyProtection="1">
      <alignment horizontal="center" vertical="top"/>
      <protection locked="0"/>
    </xf>
    <xf numFmtId="164" fontId="21" fillId="0" borderId="16" xfId="1" applyFont="1" applyBorder="1" applyProtection="1"/>
    <xf numFmtId="9" fontId="21" fillId="0" borderId="16" xfId="2" applyFont="1" applyBorder="1" applyProtection="1"/>
    <xf numFmtId="0" fontId="21" fillId="0" borderId="16" xfId="0" applyFont="1" applyBorder="1"/>
    <xf numFmtId="0" fontId="21" fillId="0" borderId="16" xfId="0" applyFont="1" applyBorder="1" applyAlignment="1" applyProtection="1">
      <alignment horizontal="center" vertical="top"/>
      <protection locked="0"/>
    </xf>
    <xf numFmtId="0" fontId="22" fillId="16" borderId="46" xfId="0" applyFont="1" applyFill="1" applyBorder="1" applyAlignment="1">
      <alignment horizontal="center" vertical="center"/>
    </xf>
    <xf numFmtId="0" fontId="22" fillId="0" borderId="47" xfId="0" applyFont="1" applyBorder="1" applyAlignment="1">
      <alignment vertical="center" wrapText="1"/>
    </xf>
    <xf numFmtId="0" fontId="22" fillId="0" borderId="46" xfId="0" applyFont="1" applyBorder="1" applyAlignment="1">
      <alignment vertical="center"/>
    </xf>
    <xf numFmtId="0" fontId="22" fillId="0" borderId="48"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0" borderId="51" xfId="0" applyFont="1" applyBorder="1" applyAlignment="1">
      <alignment vertical="center" wrapText="1"/>
    </xf>
    <xf numFmtId="0" fontId="22" fillId="0" borderId="52" xfId="0" applyFont="1" applyBorder="1" applyAlignment="1">
      <alignment vertical="center" wrapText="1"/>
    </xf>
    <xf numFmtId="0" fontId="22" fillId="0" borderId="53" xfId="0" applyFont="1" applyBorder="1" applyAlignment="1">
      <alignment vertical="center" wrapText="1"/>
    </xf>
    <xf numFmtId="0" fontId="35" fillId="0" borderId="58" xfId="0" applyFont="1" applyBorder="1" applyAlignment="1">
      <alignment horizontal="center" vertical="center"/>
    </xf>
    <xf numFmtId="0" fontId="35" fillId="0" borderId="59" xfId="0" applyFont="1" applyBorder="1" applyAlignment="1" applyProtection="1">
      <alignment vertical="center" wrapText="1"/>
      <protection locked="0"/>
    </xf>
    <xf numFmtId="0" fontId="24" fillId="0" borderId="16" xfId="0" applyFont="1" applyBorder="1" applyAlignment="1" applyProtection="1">
      <alignment horizontal="center" vertical="center"/>
      <protection locked="0"/>
    </xf>
    <xf numFmtId="0" fontId="22" fillId="0" borderId="60" xfId="0" applyFont="1" applyBorder="1" applyAlignment="1">
      <alignment horizontal="right" vertical="center"/>
    </xf>
    <xf numFmtId="0" fontId="34" fillId="0" borderId="10" xfId="0" applyFont="1" applyBorder="1" applyAlignment="1" applyProtection="1">
      <alignment vertical="top"/>
      <protection locked="0"/>
    </xf>
    <xf numFmtId="166" fontId="32" fillId="10" borderId="16" xfId="1" applyNumberFormat="1" applyFont="1" applyFill="1" applyBorder="1" applyAlignment="1" applyProtection="1">
      <alignment horizontal="center" vertical="top"/>
    </xf>
    <xf numFmtId="0" fontId="22" fillId="0" borderId="16" xfId="0" applyFont="1" applyBorder="1" applyAlignment="1">
      <alignment horizontal="right" vertical="center"/>
    </xf>
    <xf numFmtId="0" fontId="31" fillId="0" borderId="16" xfId="0" applyFont="1" applyBorder="1" applyAlignment="1" applyProtection="1">
      <alignment horizontal="left" vertical="top" indent="2"/>
      <protection locked="0"/>
    </xf>
    <xf numFmtId="1" fontId="31" fillId="0" borderId="16" xfId="3" applyNumberFormat="1" applyFont="1" applyBorder="1" applyAlignment="1" applyProtection="1">
      <alignment horizontal="left" vertical="top" indent="2"/>
      <protection locked="0"/>
    </xf>
    <xf numFmtId="1" fontId="34" fillId="0" borderId="16" xfId="3" applyNumberFormat="1" applyFont="1" applyBorder="1" applyAlignment="1" applyProtection="1">
      <alignment horizontal="left" vertical="top"/>
      <protection locked="0"/>
    </xf>
    <xf numFmtId="1" fontId="31" fillId="0" borderId="16" xfId="3" applyNumberFormat="1" applyFont="1" applyBorder="1" applyAlignment="1" applyProtection="1">
      <alignment horizontal="left" vertical="top"/>
      <protection locked="0"/>
    </xf>
    <xf numFmtId="0" fontId="31" fillId="0" borderId="16" xfId="0" applyFont="1" applyBorder="1" applyAlignment="1" applyProtection="1">
      <alignment vertical="top"/>
      <protection locked="0"/>
    </xf>
    <xf numFmtId="0" fontId="22" fillId="0" borderId="23" xfId="0" applyFont="1" applyBorder="1" applyAlignment="1">
      <alignment horizontal="right" vertical="center"/>
    </xf>
    <xf numFmtId="0" fontId="23" fillId="0" borderId="16" xfId="0" applyFont="1" applyBorder="1" applyAlignment="1" applyProtection="1">
      <alignment vertical="center" wrapText="1"/>
      <protection locked="0"/>
    </xf>
    <xf numFmtId="166" fontId="22" fillId="0" borderId="36" xfId="1" applyNumberFormat="1" applyFont="1" applyBorder="1" applyAlignment="1" applyProtection="1">
      <alignment horizontal="center"/>
    </xf>
    <xf numFmtId="166" fontId="22" fillId="0" borderId="36" xfId="1" applyNumberFormat="1" applyFont="1" applyBorder="1" applyProtection="1"/>
    <xf numFmtId="0" fontId="27" fillId="0" borderId="0" xfId="0" applyFont="1"/>
    <xf numFmtId="3" fontId="21" fillId="0" borderId="0" xfId="0" applyNumberFormat="1" applyFont="1"/>
    <xf numFmtId="0" fontId="31" fillId="9" borderId="61" xfId="0" applyFont="1" applyFill="1" applyBorder="1" applyAlignment="1" applyProtection="1">
      <alignment vertical="top"/>
      <protection locked="0"/>
    </xf>
    <xf numFmtId="0" fontId="31" fillId="9" borderId="62" xfId="0" applyFont="1" applyFill="1" applyBorder="1" applyAlignment="1" applyProtection="1">
      <alignment horizontal="right" vertical="top"/>
      <protection locked="0"/>
    </xf>
    <xf numFmtId="0" fontId="31" fillId="9" borderId="62" xfId="0" applyFont="1" applyFill="1" applyBorder="1" applyAlignment="1" applyProtection="1">
      <alignment vertical="top"/>
      <protection locked="0"/>
    </xf>
    <xf numFmtId="3" fontId="31" fillId="9" borderId="19" xfId="0" applyNumberFormat="1" applyFont="1" applyFill="1" applyBorder="1" applyAlignment="1" applyProtection="1">
      <alignment horizontal="center" vertical="top"/>
      <protection locked="0"/>
    </xf>
    <xf numFmtId="3" fontId="31" fillId="9" borderId="16" xfId="0" applyNumberFormat="1" applyFont="1" applyFill="1" applyBorder="1" applyAlignment="1" applyProtection="1">
      <alignment horizontal="center" vertical="top"/>
      <protection locked="0"/>
    </xf>
    <xf numFmtId="1" fontId="32" fillId="9" borderId="16" xfId="3" applyNumberFormat="1" applyFont="1" applyFill="1" applyBorder="1" applyAlignment="1" applyProtection="1">
      <alignment horizontal="right" vertical="top"/>
      <protection locked="0"/>
    </xf>
    <xf numFmtId="0" fontId="23" fillId="9" borderId="16" xfId="0" applyFont="1" applyFill="1" applyBorder="1" applyAlignment="1" applyProtection="1">
      <alignment vertical="center" wrapText="1"/>
      <protection locked="0"/>
    </xf>
    <xf numFmtId="166" fontId="22" fillId="9" borderId="16" xfId="1" applyNumberFormat="1" applyFont="1" applyFill="1" applyBorder="1" applyAlignment="1" applyProtection="1">
      <alignment horizontal="left" vertical="center"/>
      <protection locked="0"/>
    </xf>
    <xf numFmtId="0" fontId="22" fillId="9" borderId="16" xfId="0" applyFont="1" applyFill="1" applyBorder="1" applyAlignment="1" applyProtection="1">
      <alignment horizontal="left" vertical="center"/>
      <protection locked="0"/>
    </xf>
    <xf numFmtId="0" fontId="22" fillId="9" borderId="36" xfId="0" applyFont="1" applyFill="1" applyBorder="1" applyAlignment="1" applyProtection="1">
      <alignment horizontal="left" vertical="center"/>
      <protection locked="0"/>
    </xf>
    <xf numFmtId="0" fontId="22" fillId="9" borderId="34" xfId="0" applyFont="1" applyFill="1" applyBorder="1" applyAlignment="1" applyProtection="1">
      <alignment horizontal="left" vertical="center"/>
      <protection locked="0"/>
    </xf>
    <xf numFmtId="0" fontId="22" fillId="9" borderId="16" xfId="0" applyFont="1" applyFill="1" applyBorder="1" applyAlignment="1">
      <alignment vertical="center"/>
    </xf>
    <xf numFmtId="0" fontId="22" fillId="9" borderId="16" xfId="0" applyFont="1" applyFill="1" applyBorder="1" applyAlignment="1">
      <alignment horizontal="left" vertical="center"/>
    </xf>
    <xf numFmtId="0" fontId="22" fillId="9" borderId="22" xfId="0" applyFont="1" applyFill="1" applyBorder="1" applyAlignment="1">
      <alignment horizontal="left" vertical="center"/>
    </xf>
    <xf numFmtId="15" fontId="22" fillId="9" borderId="22" xfId="0" applyNumberFormat="1" applyFont="1" applyFill="1" applyBorder="1" applyAlignment="1">
      <alignment horizontal="left" vertical="center"/>
    </xf>
    <xf numFmtId="0" fontId="22" fillId="9" borderId="24" xfId="0" applyFont="1" applyFill="1" applyBorder="1" applyAlignment="1">
      <alignment horizontal="left" vertical="center"/>
    </xf>
    <xf numFmtId="15" fontId="22" fillId="9" borderId="16" xfId="0" applyNumberFormat="1" applyFont="1" applyFill="1" applyBorder="1" applyAlignment="1">
      <alignment horizontal="left" vertical="center"/>
    </xf>
    <xf numFmtId="165" fontId="22" fillId="9" borderId="16" xfId="1" applyNumberFormat="1" applyFont="1" applyFill="1" applyBorder="1" applyAlignment="1">
      <alignment horizontal="left" vertical="center"/>
    </xf>
    <xf numFmtId="9" fontId="22" fillId="9" borderId="16" xfId="0" applyNumberFormat="1" applyFont="1" applyFill="1" applyBorder="1" applyAlignment="1">
      <alignment vertical="center" wrapText="1"/>
    </xf>
    <xf numFmtId="0" fontId="31" fillId="9" borderId="16" xfId="0" applyFont="1" applyFill="1" applyBorder="1" applyAlignment="1" applyProtection="1">
      <alignment horizontal="center" vertical="top"/>
      <protection locked="0"/>
    </xf>
    <xf numFmtId="0" fontId="37" fillId="0" borderId="0" xfId="0" applyFont="1"/>
    <xf numFmtId="0" fontId="38" fillId="0" borderId="14" xfId="0" applyFont="1" applyBorder="1" applyAlignment="1">
      <alignment horizontal="right"/>
    </xf>
    <xf numFmtId="0" fontId="38" fillId="0" borderId="2" xfId="0" applyFont="1" applyBorder="1" applyAlignment="1">
      <alignment vertical="top"/>
    </xf>
    <xf numFmtId="0" fontId="39" fillId="0" borderId="2" xfId="0" applyFont="1" applyBorder="1" applyAlignment="1">
      <alignment vertical="top"/>
    </xf>
    <xf numFmtId="0" fontId="39" fillId="0" borderId="3" xfId="0" applyFont="1" applyBorder="1" applyAlignment="1">
      <alignment vertical="top"/>
    </xf>
    <xf numFmtId="0" fontId="38" fillId="0" borderId="4" xfId="0" applyFont="1" applyBorder="1" applyAlignment="1">
      <alignment horizontal="right"/>
    </xf>
    <xf numFmtId="0" fontId="39" fillId="0" borderId="4" xfId="0" applyFont="1" applyBorder="1" applyAlignment="1">
      <alignment horizontal="right"/>
    </xf>
    <xf numFmtId="0" fontId="39" fillId="0" borderId="6" xfId="0" applyFont="1" applyBorder="1" applyAlignment="1">
      <alignment horizontal="right"/>
    </xf>
    <xf numFmtId="0" fontId="41" fillId="0" borderId="0" xfId="0" applyFont="1"/>
    <xf numFmtId="10" fontId="22" fillId="10" borderId="16" xfId="2" applyNumberFormat="1" applyFont="1" applyFill="1" applyBorder="1" applyAlignment="1" applyProtection="1">
      <alignment horizontal="right" vertical="center"/>
    </xf>
    <xf numFmtId="166" fontId="22" fillId="10" borderId="16" xfId="1" applyNumberFormat="1" applyFont="1" applyFill="1" applyBorder="1" applyAlignment="1" applyProtection="1">
      <alignment horizontal="right" vertical="center"/>
    </xf>
    <xf numFmtId="0" fontId="10" fillId="0" borderId="9" xfId="0" applyFont="1" applyBorder="1" applyAlignment="1">
      <alignment vertical="center" wrapText="1"/>
    </xf>
    <xf numFmtId="0" fontId="42" fillId="0" borderId="16" xfId="0" applyFont="1" applyBorder="1" applyAlignment="1">
      <alignment horizontal="center" vertical="center"/>
    </xf>
    <xf numFmtId="0" fontId="44" fillId="0" borderId="16" xfId="0" applyFont="1" applyBorder="1" applyAlignment="1">
      <alignment horizontal="center" vertical="center"/>
    </xf>
    <xf numFmtId="0" fontId="22" fillId="0" borderId="16" xfId="0" applyFont="1" applyBorder="1" applyAlignment="1" applyProtection="1">
      <alignment horizontal="center" vertical="center" wrapText="1"/>
      <protection locked="0"/>
    </xf>
    <xf numFmtId="15" fontId="22" fillId="0" borderId="16" xfId="0" applyNumberFormat="1" applyFont="1" applyBorder="1" applyAlignment="1" applyProtection="1">
      <alignment horizontal="center" vertical="center" wrapText="1"/>
      <protection locked="0"/>
    </xf>
    <xf numFmtId="0" fontId="22" fillId="0" borderId="16" xfId="0" applyFont="1" applyBorder="1" applyAlignment="1" applyProtection="1">
      <alignment vertical="center"/>
      <protection locked="0"/>
    </xf>
    <xf numFmtId="0" fontId="22" fillId="0" borderId="16" xfId="0" applyFont="1" applyBorder="1" applyAlignment="1">
      <alignment horizontal="center" vertical="center" wrapText="1"/>
    </xf>
    <xf numFmtId="0" fontId="22" fillId="18" borderId="10" xfId="0" applyFont="1" applyFill="1" applyBorder="1" applyAlignment="1">
      <alignment horizontal="center" vertical="center" wrapText="1"/>
    </xf>
    <xf numFmtId="0" fontId="22" fillId="14" borderId="16" xfId="0" applyFont="1" applyFill="1" applyBorder="1" applyAlignment="1">
      <alignment vertical="center" wrapText="1"/>
    </xf>
    <xf numFmtId="0" fontId="22" fillId="0" borderId="16" xfId="0" applyFont="1" applyBorder="1" applyAlignment="1">
      <alignment horizontal="left" vertical="center" wrapText="1"/>
    </xf>
    <xf numFmtId="0" fontId="45" fillId="0" borderId="4" xfId="0" applyFont="1" applyBorder="1" applyAlignment="1">
      <alignment horizontal="center"/>
    </xf>
    <xf numFmtId="0" fontId="45" fillId="0" borderId="6" xfId="0" applyFont="1" applyBorder="1" applyAlignment="1">
      <alignment horizontal="center"/>
    </xf>
    <xf numFmtId="0" fontId="45" fillId="0" borderId="7" xfId="0" applyFont="1" applyBorder="1" applyAlignment="1">
      <alignment horizontal="left" vertical="center"/>
    </xf>
    <xf numFmtId="0" fontId="5" fillId="0" borderId="4" xfId="0" applyFont="1" applyBorder="1" applyAlignment="1">
      <alignment horizontal="right"/>
    </xf>
    <xf numFmtId="0" fontId="5" fillId="0" borderId="6" xfId="0" applyFont="1" applyBorder="1" applyAlignment="1">
      <alignment horizontal="right"/>
    </xf>
    <xf numFmtId="0" fontId="7" fillId="0" borderId="16" xfId="0" applyFont="1" applyBorder="1" applyAlignment="1">
      <alignment vertical="center" wrapText="1"/>
    </xf>
    <xf numFmtId="0" fontId="22" fillId="0" borderId="16" xfId="0" applyFont="1" applyBorder="1" applyAlignment="1">
      <alignment horizontal="right" vertical="center" wrapText="1"/>
    </xf>
    <xf numFmtId="0" fontId="0" fillId="0" borderId="0" xfId="0" applyAlignment="1">
      <alignment wrapText="1"/>
    </xf>
    <xf numFmtId="0" fontId="8" fillId="0" borderId="10" xfId="0" applyFont="1" applyBorder="1" applyAlignment="1">
      <alignment wrapText="1"/>
    </xf>
    <xf numFmtId="0" fontId="5" fillId="0" borderId="25" xfId="0" applyFont="1" applyBorder="1"/>
    <xf numFmtId="0" fontId="45" fillId="0" borderId="32" xfId="0" applyFont="1" applyBorder="1" applyAlignment="1">
      <alignment horizontal="left" vertical="center"/>
    </xf>
    <xf numFmtId="0" fontId="5" fillId="0" borderId="66" xfId="0" applyFont="1" applyBorder="1"/>
    <xf numFmtId="0" fontId="10" fillId="0" borderId="16" xfId="0" applyFont="1" applyBorder="1" applyAlignment="1">
      <alignment vertical="center" wrapText="1"/>
    </xf>
    <xf numFmtId="0" fontId="22" fillId="0" borderId="4" xfId="0" applyFont="1" applyBorder="1" applyAlignment="1">
      <alignment horizontal="right" vertical="center" wrapText="1"/>
    </xf>
    <xf numFmtId="0" fontId="22" fillId="0" borderId="10" xfId="0" applyFont="1" applyBorder="1" applyAlignment="1">
      <alignment horizontal="right" vertical="center"/>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32" fillId="0" borderId="16" xfId="0" applyFont="1" applyBorder="1"/>
    <xf numFmtId="9" fontId="32" fillId="0" borderId="16" xfId="2" applyFont="1" applyBorder="1" applyAlignment="1"/>
    <xf numFmtId="9" fontId="22" fillId="9" borderId="16" xfId="2" applyFont="1" applyFill="1" applyBorder="1" applyAlignment="1">
      <alignment horizontal="center" vertical="center"/>
    </xf>
    <xf numFmtId="0" fontId="22" fillId="17" borderId="4" xfId="0" applyFont="1" applyFill="1" applyBorder="1" applyAlignment="1">
      <alignment horizontal="right" vertical="center" wrapText="1"/>
    </xf>
    <xf numFmtId="0" fontId="22" fillId="17" borderId="5" xfId="0" applyFont="1" applyFill="1" applyBorder="1" applyAlignment="1">
      <alignment vertical="center" wrapText="1"/>
    </xf>
    <xf numFmtId="0" fontId="22" fillId="17" borderId="10" xfId="0" applyFont="1" applyFill="1" applyBorder="1" applyAlignment="1">
      <alignment vertical="center"/>
    </xf>
    <xf numFmtId="0" fontId="0" fillId="9" borderId="16" xfId="0" applyFill="1" applyBorder="1" applyAlignment="1">
      <alignment wrapText="1"/>
    </xf>
    <xf numFmtId="0" fontId="10" fillId="9" borderId="16" xfId="0" applyFont="1" applyFill="1" applyBorder="1" applyAlignment="1">
      <alignment vertical="center"/>
    </xf>
    <xf numFmtId="0" fontId="0" fillId="9" borderId="16" xfId="0" applyFill="1" applyBorder="1"/>
    <xf numFmtId="0" fontId="7" fillId="8" borderId="16" xfId="0" applyFont="1" applyFill="1" applyBorder="1" applyAlignment="1">
      <alignment horizontal="center" vertical="center"/>
    </xf>
    <xf numFmtId="0" fontId="7" fillId="8" borderId="16" xfId="0" applyFont="1" applyFill="1" applyBorder="1" applyAlignment="1">
      <alignment vertical="center"/>
    </xf>
    <xf numFmtId="0" fontId="20" fillId="8" borderId="16" xfId="0" applyFont="1" applyFill="1" applyBorder="1"/>
    <xf numFmtId="0" fontId="7" fillId="20" borderId="16" xfId="0" applyFont="1" applyFill="1" applyBorder="1" applyAlignment="1">
      <alignment horizontal="center" vertical="center"/>
    </xf>
    <xf numFmtId="0" fontId="22" fillId="9" borderId="16" xfId="0" applyFont="1" applyFill="1" applyBorder="1" applyAlignment="1">
      <alignment vertical="top" wrapText="1"/>
    </xf>
    <xf numFmtId="0" fontId="45" fillId="0" borderId="0" xfId="0" applyFont="1" applyAlignment="1">
      <alignment vertical="center"/>
    </xf>
    <xf numFmtId="0" fontId="8" fillId="0" borderId="10" xfId="0" applyFont="1" applyBorder="1"/>
    <xf numFmtId="15" fontId="46" fillId="0" borderId="0" xfId="0" applyNumberFormat="1" applyFont="1"/>
    <xf numFmtId="15" fontId="46" fillId="0" borderId="0" xfId="0" applyNumberFormat="1" applyFont="1" applyProtection="1">
      <protection locked="0"/>
    </xf>
    <xf numFmtId="0" fontId="22" fillId="9" borderId="17" xfId="0" applyFont="1" applyFill="1" applyBorder="1" applyAlignment="1">
      <alignment horizontal="left" vertical="center"/>
    </xf>
    <xf numFmtId="0" fontId="22" fillId="0" borderId="63" xfId="0" applyFont="1" applyBorder="1" applyAlignment="1">
      <alignment horizontal="left" vertical="center"/>
    </xf>
    <xf numFmtId="0" fontId="3" fillId="0" borderId="67" xfId="0" applyFont="1" applyBorder="1" applyAlignment="1">
      <alignment horizontal="left" vertical="center" wrapText="1"/>
    </xf>
    <xf numFmtId="0" fontId="3" fillId="21" borderId="67" xfId="0" applyFont="1" applyFill="1" applyBorder="1" applyAlignment="1">
      <alignment horizontal="left" vertical="center" wrapText="1"/>
    </xf>
    <xf numFmtId="0" fontId="3" fillId="22" borderId="67" xfId="0" applyFont="1" applyFill="1" applyBorder="1" applyAlignment="1">
      <alignment horizontal="left" vertical="center" wrapText="1"/>
    </xf>
    <xf numFmtId="0" fontId="3" fillId="21" borderId="67" xfId="0" applyFont="1" applyFill="1" applyBorder="1"/>
    <xf numFmtId="0" fontId="0" fillId="21" borderId="67" xfId="0" applyFill="1" applyBorder="1"/>
    <xf numFmtId="0" fontId="3" fillId="0" borderId="67" xfId="0" applyFont="1" applyBorder="1"/>
    <xf numFmtId="0" fontId="3" fillId="0" borderId="67" xfId="0" applyFont="1" applyBorder="1" applyAlignment="1">
      <alignment vertical="center"/>
    </xf>
    <xf numFmtId="0" fontId="3" fillId="0" borderId="67" xfId="0" applyFont="1" applyBorder="1" applyAlignment="1">
      <alignment wrapText="1"/>
    </xf>
    <xf numFmtId="0" fontId="10" fillId="0" borderId="16" xfId="0" applyFont="1" applyBorder="1" applyAlignment="1">
      <alignment horizontal="left" vertical="center"/>
    </xf>
    <xf numFmtId="49" fontId="3" fillId="0" borderId="67" xfId="0" applyNumberFormat="1" applyFont="1" applyBorder="1" applyAlignment="1">
      <alignment horizontal="left" vertical="center" wrapText="1"/>
    </xf>
    <xf numFmtId="0" fontId="2" fillId="21"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21" borderId="67" xfId="0" applyFont="1" applyFill="1" applyBorder="1" applyAlignment="1">
      <alignment horizontal="left" vertical="center" wrapText="1"/>
    </xf>
    <xf numFmtId="0" fontId="1" fillId="22" borderId="67" xfId="0" applyFont="1" applyFill="1" applyBorder="1" applyAlignment="1">
      <alignment horizontal="left" vertical="center" wrapText="1"/>
    </xf>
    <xf numFmtId="0" fontId="40" fillId="0" borderId="10" xfId="0" applyFont="1" applyBorder="1" applyAlignment="1">
      <alignment horizontal="left" vertical="top" wrapText="1"/>
    </xf>
    <xf numFmtId="0" fontId="39" fillId="0" borderId="10" xfId="0" applyFont="1" applyBorder="1" applyAlignment="1">
      <alignment horizontal="left" vertical="top" wrapText="1"/>
    </xf>
    <xf numFmtId="0" fontId="39" fillId="0" borderId="5" xfId="0" applyFont="1" applyBorder="1" applyAlignment="1">
      <alignment horizontal="lef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5" fillId="0" borderId="0" xfId="0" applyFont="1" applyAlignment="1">
      <alignment horizontal="center"/>
    </xf>
    <xf numFmtId="0" fontId="0" fillId="0" borderId="0" xfId="0"/>
    <xf numFmtId="0" fontId="6" fillId="0" borderId="0" xfId="0" applyFont="1" applyAlignment="1">
      <alignment horizontal="center"/>
    </xf>
    <xf numFmtId="0" fontId="40" fillId="0" borderId="10" xfId="0" applyFont="1" applyBorder="1" applyAlignment="1">
      <alignment horizontal="left" vertical="top"/>
    </xf>
    <xf numFmtId="0" fontId="40" fillId="0" borderId="5" xfId="0" applyFont="1" applyBorder="1" applyAlignment="1">
      <alignment horizontal="left" vertical="top"/>
    </xf>
    <xf numFmtId="0" fontId="7" fillId="20" borderId="16" xfId="0" applyFont="1" applyFill="1" applyBorder="1" applyAlignment="1">
      <alignment horizontal="center" vertical="center"/>
    </xf>
    <xf numFmtId="0" fontId="9" fillId="19"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0" borderId="16" xfId="0" applyFont="1" applyBorder="1"/>
    <xf numFmtId="0" fontId="11" fillId="8" borderId="6" xfId="0" applyFont="1" applyFill="1" applyBorder="1" applyAlignment="1">
      <alignment vertical="center"/>
    </xf>
    <xf numFmtId="0" fontId="8" fillId="8" borderId="7" xfId="0" applyFont="1" applyFill="1" applyBorder="1"/>
    <xf numFmtId="0" fontId="8" fillId="8" borderId="8" xfId="0" applyFont="1" applyFill="1" applyBorder="1"/>
    <xf numFmtId="0" fontId="11" fillId="3" borderId="6" xfId="0" applyFont="1" applyFill="1" applyBorder="1" applyAlignment="1">
      <alignment horizontal="center" vertical="center"/>
    </xf>
    <xf numFmtId="0" fontId="35" fillId="12" borderId="54" xfId="0" applyFont="1" applyFill="1" applyBorder="1" applyAlignment="1" applyProtection="1">
      <alignment vertical="center"/>
      <protection locked="0"/>
    </xf>
    <xf numFmtId="0" fontId="31" fillId="12" borderId="55" xfId="0" applyFont="1" applyFill="1" applyBorder="1" applyProtection="1">
      <protection locked="0"/>
    </xf>
    <xf numFmtId="0" fontId="31" fillId="12" borderId="56" xfId="0" applyFont="1" applyFill="1" applyBorder="1" applyProtection="1">
      <protection locked="0"/>
    </xf>
    <xf numFmtId="0" fontId="31" fillId="12" borderId="57" xfId="0" applyFont="1" applyFill="1" applyBorder="1" applyProtection="1">
      <protection locked="0"/>
    </xf>
    <xf numFmtId="0" fontId="27" fillId="11" borderId="40" xfId="0" applyFont="1" applyFill="1" applyBorder="1" applyAlignment="1" applyProtection="1">
      <alignment horizontal="center"/>
      <protection locked="0"/>
    </xf>
    <xf numFmtId="0" fontId="27" fillId="11" borderId="32" xfId="0" applyFont="1" applyFill="1" applyBorder="1" applyAlignment="1" applyProtection="1">
      <alignment horizontal="center"/>
      <protection locked="0"/>
    </xf>
    <xf numFmtId="15" fontId="22" fillId="0" borderId="16" xfId="0" applyNumberFormat="1" applyFont="1" applyBorder="1" applyAlignment="1" applyProtection="1">
      <alignment horizontal="center"/>
      <protection locked="0"/>
    </xf>
    <xf numFmtId="0" fontId="22" fillId="0" borderId="16" xfId="0" applyFont="1" applyBorder="1" applyAlignment="1" applyProtection="1">
      <alignment horizontal="center"/>
      <protection locked="0"/>
    </xf>
    <xf numFmtId="15" fontId="22" fillId="0" borderId="17" xfId="0" applyNumberFormat="1"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1" fillId="0" borderId="0" xfId="0" applyFont="1" applyAlignment="1" applyProtection="1">
      <alignment horizontal="left"/>
      <protection locked="0"/>
    </xf>
    <xf numFmtId="0" fontId="22" fillId="0" borderId="13" xfId="0" applyFont="1" applyBorder="1" applyAlignment="1">
      <alignment horizontal="right" vertical="center" wrapText="1"/>
    </xf>
    <xf numFmtId="0" fontId="22" fillId="0" borderId="11" xfId="0" applyFont="1" applyBorder="1" applyAlignment="1">
      <alignment horizontal="right" vertical="center" wrapText="1"/>
    </xf>
    <xf numFmtId="0" fontId="22" fillId="4" borderId="14"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0" borderId="13" xfId="0" applyFont="1" applyBorder="1" applyAlignment="1">
      <alignment horizontal="right" vertical="center"/>
    </xf>
    <xf numFmtId="0" fontId="22" fillId="0" borderId="11" xfId="0" applyFont="1" applyBorder="1" applyAlignment="1">
      <alignment horizontal="right" vertical="center"/>
    </xf>
    <xf numFmtId="0" fontId="22" fillId="0" borderId="12" xfId="0" applyFont="1" applyBorder="1" applyAlignment="1">
      <alignment horizontal="right"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6" xfId="0" applyFont="1" applyBorder="1" applyAlignment="1">
      <alignment horizontal="right" vertical="center" wrapText="1"/>
    </xf>
    <xf numFmtId="0" fontId="22" fillId="0" borderId="14" xfId="0" applyFont="1" applyBorder="1" applyAlignment="1">
      <alignment horizontal="right" vertical="center"/>
    </xf>
    <xf numFmtId="0" fontId="22" fillId="0" borderId="4" xfId="0" applyFont="1" applyBorder="1" applyAlignment="1">
      <alignment horizontal="right" vertical="center"/>
    </xf>
    <xf numFmtId="0" fontId="22" fillId="0" borderId="6" xfId="0" applyFont="1" applyBorder="1" applyAlignment="1">
      <alignment horizontal="right" vertical="center"/>
    </xf>
    <xf numFmtId="0" fontId="22" fillId="4" borderId="42"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4" borderId="12" xfId="0" applyFont="1" applyFill="1" applyBorder="1" applyAlignment="1">
      <alignment horizontal="left" vertical="center" wrapText="1"/>
    </xf>
  </cellXfs>
  <cellStyles count="6">
    <cellStyle name="Comma" xfId="1" builtinId="3"/>
    <cellStyle name="Comma 2" xfId="5" xr:uid="{F882211E-AD95-4581-A71B-9662B89BE334}"/>
    <cellStyle name="Normal" xfId="0" builtinId="0"/>
    <cellStyle name="Normal 3" xfId="3" xr:uid="{A0FDFCDC-09BA-4C83-A79A-0A7E5ED3F7C1}"/>
    <cellStyle name="Normal 8" xfId="4" xr:uid="{4D152C2E-2044-414B-B61F-6CCB9A83866E}"/>
    <cellStyle name="Percent" xfId="2" builtinId="5"/>
  </cellStyles>
  <dxfs count="13">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7620</xdr:colOff>
      <xdr:row>6</xdr:row>
      <xdr:rowOff>0</xdr:rowOff>
    </xdr:from>
    <xdr:ext cx="6838691" cy="264560"/>
    <xdr:sp macro="" textlink="">
      <xdr:nvSpPr>
        <xdr:cNvPr id="2" name="TextBox 1">
          <a:extLst>
            <a:ext uri="{FF2B5EF4-FFF2-40B4-BE49-F238E27FC236}">
              <a16:creationId xmlns:a16="http://schemas.microsoft.com/office/drawing/2014/main" id="{7CDABD9C-6F11-4D11-981E-B5EDD1351CBF}"/>
            </a:ext>
          </a:extLst>
        </xdr:cNvPr>
        <xdr:cNvSpPr txBox="1"/>
      </xdr:nvSpPr>
      <xdr:spPr>
        <a:xfrm>
          <a:off x="3219947" y="2099144"/>
          <a:ext cx="68386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IN"/>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B999"/>
  <sheetViews>
    <sheetView showGridLines="0" tabSelected="1" topLeftCell="A7" workbookViewId="0">
      <selection activeCell="N15" sqref="N15"/>
    </sheetView>
  </sheetViews>
  <sheetFormatPr defaultColWidth="14.453125" defaultRowHeight="15" customHeight="1"/>
  <cols>
    <col min="1" max="1" width="4.08984375" customWidth="1"/>
    <col min="2" max="2" width="6.08984375" customWidth="1"/>
    <col min="3" max="9" width="8.81640625" customWidth="1"/>
    <col min="10" max="10" width="29.54296875" customWidth="1"/>
    <col min="11" max="27" width="8.81640625" customWidth="1"/>
    <col min="28" max="28" width="11.453125" customWidth="1"/>
  </cols>
  <sheetData>
    <row r="1" spans="1:19" ht="14.5">
      <c r="A1" s="1"/>
    </row>
    <row r="2" spans="1:19" ht="14.5">
      <c r="A2" s="1"/>
    </row>
    <row r="3" spans="1:19" ht="14.5">
      <c r="A3" s="1"/>
    </row>
    <row r="4" spans="1:19" ht="14.5">
      <c r="A4" s="1"/>
    </row>
    <row r="5" spans="1:19" ht="14.5">
      <c r="A5" s="1"/>
    </row>
    <row r="6" spans="1:19" ht="14.5">
      <c r="A6" s="1"/>
    </row>
    <row r="7" spans="1:19" ht="13.5" customHeight="1">
      <c r="A7" s="1"/>
      <c r="G7" s="283"/>
      <c r="H7" s="284"/>
      <c r="I7" s="284"/>
      <c r="J7" s="284"/>
      <c r="K7" s="284"/>
      <c r="L7" s="284"/>
      <c r="M7" s="284"/>
      <c r="N7" s="284"/>
      <c r="O7" s="284"/>
      <c r="P7" s="284"/>
    </row>
    <row r="8" spans="1:19" ht="14.5">
      <c r="A8" s="1"/>
      <c r="G8" s="284"/>
      <c r="H8" s="284"/>
      <c r="I8" s="284"/>
      <c r="J8" s="284"/>
      <c r="K8" s="284"/>
      <c r="L8" s="284"/>
      <c r="M8" s="284"/>
      <c r="N8" s="284"/>
      <c r="O8" s="284"/>
      <c r="P8" s="284"/>
    </row>
    <row r="9" spans="1:19" ht="14.5">
      <c r="A9" s="1"/>
      <c r="G9" s="284"/>
      <c r="H9" s="284"/>
      <c r="I9" s="284"/>
      <c r="J9" s="284"/>
      <c r="K9" s="284"/>
      <c r="L9" s="284"/>
      <c r="M9" s="284"/>
      <c r="N9" s="284"/>
      <c r="O9" s="284"/>
      <c r="P9" s="284"/>
    </row>
    <row r="10" spans="1:19" ht="14.5">
      <c r="A10" s="1"/>
      <c r="D10" s="285" t="s">
        <v>0</v>
      </c>
      <c r="E10" s="284"/>
      <c r="G10" s="284"/>
      <c r="H10" s="284"/>
      <c r="I10" s="284"/>
      <c r="J10" s="284"/>
      <c r="K10" s="284"/>
      <c r="L10" s="284"/>
      <c r="M10" s="284"/>
      <c r="N10" s="284"/>
      <c r="O10" s="284"/>
      <c r="P10" s="284"/>
      <c r="R10" s="285"/>
      <c r="S10" s="284"/>
    </row>
    <row r="11" spans="1:19" ht="14.5">
      <c r="A11" s="1"/>
    </row>
    <row r="12" spans="1:19" ht="18">
      <c r="A12" s="1"/>
      <c r="R12" s="214"/>
    </row>
    <row r="13" spans="1:19" ht="14.5">
      <c r="A13" s="1"/>
    </row>
    <row r="14" spans="1:19" ht="14.5">
      <c r="A14" s="1"/>
    </row>
    <row r="15" spans="1:19" ht="14.5">
      <c r="A15" s="1"/>
    </row>
    <row r="16" spans="1:19" ht="14.5">
      <c r="A16" s="1"/>
    </row>
    <row r="17" spans="1:28" ht="15.5">
      <c r="A17" s="1"/>
      <c r="I17" s="3" t="s">
        <v>286</v>
      </c>
      <c r="J17" s="3"/>
      <c r="K17" s="3"/>
      <c r="L17" s="3"/>
      <c r="M17" s="3"/>
      <c r="N17" s="3"/>
      <c r="O17" s="3"/>
      <c r="P17" s="3"/>
      <c r="Q17" s="3"/>
      <c r="R17" s="3"/>
      <c r="S17" s="3"/>
      <c r="T17" s="3"/>
      <c r="U17" s="3"/>
      <c r="V17" s="3"/>
      <c r="W17" s="3"/>
      <c r="X17" s="3"/>
      <c r="Y17" s="3"/>
      <c r="Z17" s="3"/>
      <c r="AA17" s="3"/>
      <c r="AB17" s="3"/>
    </row>
    <row r="18" spans="1:28" ht="14.5">
      <c r="A18" s="1"/>
    </row>
    <row r="19" spans="1:28" ht="14.5">
      <c r="A19" s="4" t="s">
        <v>1</v>
      </c>
      <c r="B19" s="5" t="s">
        <v>2</v>
      </c>
      <c r="C19" s="6"/>
      <c r="D19" s="6"/>
      <c r="E19" s="6"/>
      <c r="F19" s="6"/>
      <c r="G19" s="6"/>
      <c r="H19" s="6"/>
      <c r="I19" s="6"/>
      <c r="J19" s="6"/>
      <c r="K19" s="7"/>
    </row>
    <row r="20" spans="1:28" ht="15.9" customHeight="1">
      <c r="A20" s="227">
        <v>1</v>
      </c>
      <c r="B20" s="258" t="s">
        <v>377</v>
      </c>
      <c r="J20" s="259"/>
      <c r="K20" s="236"/>
      <c r="L20" s="23"/>
    </row>
    <row r="21" spans="1:28" ht="15.9" customHeight="1">
      <c r="A21" s="227">
        <v>2</v>
      </c>
      <c r="B21" s="258" t="s">
        <v>361</v>
      </c>
      <c r="J21" s="259"/>
      <c r="K21" s="236"/>
      <c r="L21" s="23"/>
    </row>
    <row r="22" spans="1:28" ht="15.9" customHeight="1">
      <c r="A22" s="228">
        <v>3</v>
      </c>
      <c r="B22" s="229" t="s">
        <v>370</v>
      </c>
      <c r="C22" s="229"/>
      <c r="D22" s="229"/>
      <c r="E22" s="229"/>
      <c r="F22" s="229"/>
      <c r="G22" s="229"/>
      <c r="H22" s="229"/>
      <c r="I22" s="229"/>
      <c r="J22" s="237"/>
      <c r="K22" s="238"/>
      <c r="L22" s="23"/>
    </row>
    <row r="23" spans="1:28" ht="15.9" customHeight="1">
      <c r="A23" s="14"/>
      <c r="B23" s="9"/>
      <c r="C23" s="9"/>
      <c r="D23" s="9"/>
      <c r="E23" s="9"/>
      <c r="F23" s="9"/>
      <c r="G23" s="9"/>
      <c r="H23" s="9"/>
      <c r="I23" s="9"/>
      <c r="J23" s="9"/>
      <c r="K23" s="9"/>
    </row>
    <row r="24" spans="1:28" ht="15.9" customHeight="1">
      <c r="A24" s="4" t="s">
        <v>3</v>
      </c>
      <c r="B24" s="5" t="s">
        <v>4</v>
      </c>
      <c r="C24" s="6"/>
      <c r="D24" s="6"/>
      <c r="E24" s="6"/>
      <c r="F24" s="6"/>
      <c r="G24" s="6"/>
      <c r="H24" s="6"/>
      <c r="I24" s="6"/>
      <c r="J24" s="7"/>
    </row>
    <row r="25" spans="1:28" ht="15.9" customHeight="1">
      <c r="A25" s="230">
        <v>1</v>
      </c>
      <c r="B25" s="9" t="s">
        <v>372</v>
      </c>
      <c r="C25" s="9"/>
      <c r="D25" s="9"/>
      <c r="E25" s="9"/>
      <c r="F25" s="9"/>
      <c r="G25" s="9"/>
      <c r="H25" s="9"/>
      <c r="I25" s="9"/>
      <c r="J25" s="10"/>
    </row>
    <row r="26" spans="1:28" ht="15.9" customHeight="1">
      <c r="A26" s="230">
        <v>2</v>
      </c>
      <c r="B26" s="9" t="s">
        <v>371</v>
      </c>
      <c r="C26" s="9"/>
      <c r="D26" s="9"/>
      <c r="E26" s="9"/>
      <c r="F26" s="9"/>
      <c r="G26" s="9"/>
      <c r="H26" s="9"/>
      <c r="I26" s="9"/>
      <c r="J26" s="10"/>
    </row>
    <row r="27" spans="1:28" ht="15.9" customHeight="1">
      <c r="A27" s="231">
        <v>3</v>
      </c>
      <c r="B27" s="12" t="s">
        <v>374</v>
      </c>
      <c r="C27" s="12"/>
      <c r="D27" s="12"/>
      <c r="E27" s="12"/>
      <c r="F27" s="12"/>
      <c r="G27" s="12"/>
      <c r="H27" s="12"/>
      <c r="I27" s="12"/>
      <c r="J27" s="13"/>
      <c r="K27" s="9"/>
      <c r="L27" s="9"/>
      <c r="M27" s="9"/>
      <c r="N27" s="9"/>
      <c r="O27" s="9"/>
      <c r="P27" s="9"/>
      <c r="Q27" s="9"/>
      <c r="R27" s="9"/>
      <c r="S27" s="9"/>
      <c r="T27" s="9"/>
      <c r="U27" s="9"/>
      <c r="V27" s="9"/>
      <c r="W27" s="9"/>
      <c r="X27" s="9"/>
      <c r="Y27" s="9"/>
      <c r="Z27" s="9"/>
      <c r="AA27" s="9"/>
      <c r="AB27" s="9"/>
    </row>
    <row r="28" spans="1:28" ht="15.9" customHeight="1">
      <c r="A28" s="14"/>
    </row>
    <row r="29" spans="1:28" ht="15.9" customHeight="1">
      <c r="A29" s="4" t="s">
        <v>5</v>
      </c>
      <c r="B29" s="5" t="s">
        <v>6</v>
      </c>
      <c r="C29" s="6"/>
      <c r="D29" s="6"/>
      <c r="E29" s="6"/>
      <c r="F29" s="6"/>
      <c r="G29" s="6"/>
      <c r="H29" s="6"/>
      <c r="I29" s="6"/>
      <c r="J29" s="6"/>
      <c r="K29" s="6"/>
      <c r="L29" s="6"/>
      <c r="M29" s="6"/>
      <c r="N29" s="6"/>
      <c r="O29" s="6"/>
      <c r="P29" s="6"/>
      <c r="Q29" s="6"/>
      <c r="R29" s="6"/>
      <c r="S29" s="6"/>
      <c r="T29" s="6"/>
      <c r="U29" s="6"/>
      <c r="V29" s="6"/>
      <c r="W29" s="6"/>
      <c r="X29" s="6"/>
      <c r="Y29" s="6"/>
      <c r="Z29" s="6"/>
      <c r="AA29" s="6"/>
      <c r="AB29" s="7"/>
    </row>
    <row r="30" spans="1:28" ht="15.9" customHeight="1">
      <c r="A30" s="8"/>
      <c r="B30" s="9" t="s">
        <v>7</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1:28" ht="15.9" customHeight="1">
      <c r="A31" s="8"/>
      <c r="B31" s="9" t="s">
        <v>8</v>
      </c>
      <c r="C31" s="9"/>
      <c r="D31" s="9"/>
      <c r="E31" s="9"/>
      <c r="F31" s="9"/>
      <c r="G31" s="9"/>
      <c r="H31" s="9"/>
      <c r="I31" s="9"/>
      <c r="J31" s="9"/>
      <c r="K31" s="9"/>
      <c r="L31" s="9"/>
      <c r="M31" s="9"/>
      <c r="N31" s="9"/>
      <c r="O31" s="9"/>
      <c r="P31" s="9"/>
      <c r="Q31" s="9"/>
      <c r="R31" s="9"/>
      <c r="S31" s="9"/>
      <c r="T31" s="9"/>
      <c r="U31" s="9"/>
      <c r="V31" s="9"/>
      <c r="W31" s="9"/>
      <c r="X31" s="9"/>
      <c r="Y31" s="9"/>
      <c r="Z31" s="9"/>
      <c r="AA31" s="9"/>
      <c r="AB31" s="10"/>
    </row>
    <row r="32" spans="1:28" ht="15.9" customHeight="1">
      <c r="A32" s="8"/>
      <c r="B32" s="9" t="s">
        <v>9</v>
      </c>
      <c r="C32" s="9"/>
      <c r="D32" s="9"/>
      <c r="E32" s="9"/>
      <c r="F32" s="9"/>
      <c r="G32" s="9"/>
      <c r="H32" s="9"/>
      <c r="I32" s="9"/>
      <c r="J32" s="9"/>
      <c r="K32" s="9"/>
      <c r="L32" s="9"/>
      <c r="M32" s="9"/>
      <c r="N32" s="9"/>
      <c r="O32" s="9"/>
      <c r="P32" s="9"/>
      <c r="Q32" s="9"/>
      <c r="R32" s="9"/>
      <c r="S32" s="9"/>
      <c r="T32" s="9"/>
      <c r="U32" s="9"/>
      <c r="V32" s="9"/>
      <c r="W32" s="9"/>
      <c r="X32" s="9"/>
      <c r="Y32" s="9"/>
      <c r="Z32" s="9"/>
      <c r="AA32" s="9"/>
      <c r="AB32" s="10"/>
    </row>
    <row r="33" spans="1:28" ht="15.9" customHeight="1">
      <c r="A33" s="8"/>
      <c r="B33" s="9" t="s">
        <v>10</v>
      </c>
      <c r="C33" s="9"/>
      <c r="D33" s="9"/>
      <c r="E33" s="9"/>
      <c r="F33" s="9"/>
      <c r="G33" s="9"/>
      <c r="H33" s="9"/>
      <c r="I33" s="9"/>
      <c r="J33" s="9"/>
      <c r="K33" s="9"/>
      <c r="L33" s="9"/>
      <c r="M33" s="9"/>
      <c r="N33" s="9"/>
      <c r="O33" s="9"/>
      <c r="P33" s="9"/>
      <c r="Q33" s="9"/>
      <c r="R33" s="9"/>
      <c r="S33" s="9"/>
      <c r="T33" s="9"/>
      <c r="U33" s="9"/>
      <c r="V33" s="9"/>
      <c r="W33" s="9"/>
      <c r="X33" s="9"/>
      <c r="Y33" s="9"/>
      <c r="Z33" s="9"/>
      <c r="AA33" s="9"/>
      <c r="AB33" s="10"/>
    </row>
    <row r="34" spans="1:28" ht="15.9" customHeight="1">
      <c r="A34" s="8"/>
      <c r="B34" s="9" t="s">
        <v>11</v>
      </c>
      <c r="C34" s="9"/>
      <c r="D34" s="9"/>
      <c r="E34" s="9"/>
      <c r="F34" s="9"/>
      <c r="G34" s="9"/>
      <c r="H34" s="9"/>
      <c r="I34" s="9"/>
      <c r="J34" s="9"/>
      <c r="K34" s="9"/>
      <c r="L34" s="9"/>
      <c r="M34" s="9"/>
      <c r="N34" s="9"/>
      <c r="O34" s="9"/>
      <c r="P34" s="9"/>
      <c r="Q34" s="9"/>
      <c r="R34" s="9"/>
      <c r="S34" s="9"/>
      <c r="T34" s="9"/>
      <c r="U34" s="9"/>
      <c r="V34" s="9"/>
      <c r="W34" s="9"/>
      <c r="X34" s="9"/>
      <c r="Y34" s="9"/>
      <c r="Z34" s="9"/>
      <c r="AA34" s="9"/>
      <c r="AB34" s="10"/>
    </row>
    <row r="35" spans="1:28" ht="15.9" customHeight="1">
      <c r="A35" s="11"/>
      <c r="B35" s="12" t="s">
        <v>351</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3"/>
    </row>
    <row r="36" spans="1:28" ht="15.9" customHeight="1">
      <c r="A36" s="14"/>
    </row>
    <row r="37" spans="1:28" ht="15.9" customHeight="1">
      <c r="A37" s="4" t="s">
        <v>12</v>
      </c>
      <c r="B37" s="5" t="s">
        <v>13</v>
      </c>
      <c r="C37" s="6"/>
      <c r="D37" s="6"/>
      <c r="E37" s="6"/>
      <c r="F37" s="6"/>
      <c r="G37" s="6"/>
      <c r="H37" s="6"/>
      <c r="I37" s="6"/>
      <c r="J37" s="6"/>
      <c r="K37" s="6"/>
      <c r="L37" s="6"/>
      <c r="M37" s="6"/>
      <c r="N37" s="5"/>
      <c r="O37" s="6"/>
      <c r="P37" s="6"/>
      <c r="Q37" s="6"/>
      <c r="R37" s="6"/>
      <c r="S37" s="6"/>
      <c r="T37" s="6"/>
      <c r="U37" s="7"/>
    </row>
    <row r="38" spans="1:28" ht="15.9" customHeight="1">
      <c r="A38" s="8"/>
      <c r="B38" s="9" t="s">
        <v>14</v>
      </c>
      <c r="C38" s="9"/>
      <c r="D38" s="9"/>
      <c r="E38" s="9"/>
      <c r="F38" s="9"/>
      <c r="G38" s="9"/>
      <c r="H38" s="9"/>
      <c r="I38" s="9"/>
      <c r="J38" s="9"/>
      <c r="K38" s="9"/>
      <c r="L38" s="9"/>
      <c r="M38" s="9"/>
      <c r="N38" s="9"/>
      <c r="O38" s="9"/>
      <c r="P38" s="9"/>
      <c r="Q38" s="9"/>
      <c r="R38" s="9"/>
      <c r="S38" s="9"/>
      <c r="T38" s="9"/>
      <c r="U38" s="10"/>
    </row>
    <row r="39" spans="1:28" ht="15.9" customHeight="1">
      <c r="A39" s="8"/>
      <c r="B39" s="206" t="s">
        <v>245</v>
      </c>
      <c r="C39" s="9"/>
      <c r="D39" s="9"/>
      <c r="E39" s="9"/>
      <c r="F39" s="9"/>
      <c r="G39" s="2"/>
      <c r="H39" s="2"/>
      <c r="I39" s="2"/>
      <c r="J39" s="9"/>
      <c r="K39" s="9"/>
      <c r="L39" s="9"/>
      <c r="M39" s="9"/>
      <c r="N39" s="9"/>
      <c r="O39" s="9"/>
      <c r="P39" s="9"/>
      <c r="Q39" s="9"/>
      <c r="R39" s="9"/>
      <c r="S39" s="9"/>
      <c r="T39" s="9"/>
      <c r="U39" s="10"/>
      <c r="V39" s="9"/>
      <c r="W39" s="9"/>
      <c r="X39" s="9"/>
      <c r="Y39" s="9"/>
      <c r="Z39" s="9"/>
      <c r="AA39" s="9"/>
      <c r="AB39" s="9"/>
    </row>
    <row r="40" spans="1:28" ht="15.9" customHeight="1">
      <c r="A40" s="11"/>
      <c r="B40" s="12" t="s">
        <v>15</v>
      </c>
      <c r="C40" s="12"/>
      <c r="D40" s="12"/>
      <c r="E40" s="12"/>
      <c r="F40" s="12"/>
      <c r="G40" s="12"/>
      <c r="H40" s="12"/>
      <c r="I40" s="12"/>
      <c r="J40" s="12"/>
      <c r="K40" s="12"/>
      <c r="L40" s="12"/>
      <c r="M40" s="12"/>
      <c r="N40" s="12"/>
      <c r="O40" s="12"/>
      <c r="P40" s="12"/>
      <c r="Q40" s="12"/>
      <c r="R40" s="12"/>
      <c r="S40" s="12"/>
      <c r="T40" s="12"/>
      <c r="U40" s="13"/>
      <c r="V40" s="9"/>
      <c r="W40" s="9"/>
      <c r="X40" s="9"/>
      <c r="Y40" s="9"/>
      <c r="Z40" s="9"/>
      <c r="AA40" s="9"/>
      <c r="AB40" s="9"/>
    </row>
    <row r="41" spans="1:28" ht="15.9" customHeight="1">
      <c r="A41" s="14"/>
    </row>
    <row r="42" spans="1:28" ht="15.9" customHeight="1">
      <c r="A42" s="207" t="s">
        <v>16</v>
      </c>
      <c r="B42" s="208" t="s">
        <v>17</v>
      </c>
      <c r="C42" s="208"/>
      <c r="D42" s="208"/>
      <c r="E42" s="209"/>
      <c r="F42" s="209"/>
      <c r="G42" s="209"/>
      <c r="H42" s="209"/>
      <c r="I42" s="209"/>
      <c r="J42" s="209"/>
      <c r="K42" s="210"/>
    </row>
    <row r="43" spans="1:28" ht="15.9" customHeight="1">
      <c r="A43" s="211"/>
      <c r="B43" s="286" t="s">
        <v>246</v>
      </c>
      <c r="C43" s="286"/>
      <c r="D43" s="286"/>
      <c r="E43" s="286"/>
      <c r="F43" s="286"/>
      <c r="G43" s="286"/>
      <c r="H43" s="286"/>
      <c r="I43" s="286"/>
      <c r="J43" s="286"/>
      <c r="K43" s="287"/>
      <c r="L43" s="9"/>
      <c r="M43" s="9"/>
      <c r="N43" s="9"/>
      <c r="O43" s="9"/>
      <c r="P43" s="9"/>
      <c r="Q43" s="9"/>
      <c r="R43" s="9"/>
      <c r="S43" s="9"/>
      <c r="T43" s="9"/>
      <c r="U43" s="9"/>
      <c r="V43" s="9"/>
      <c r="W43" s="9"/>
      <c r="X43" s="9"/>
      <c r="Y43" s="9"/>
      <c r="Z43" s="9"/>
      <c r="AA43" s="9"/>
      <c r="AB43" s="9"/>
    </row>
    <row r="44" spans="1:28" ht="15.9" customHeight="1">
      <c r="A44" s="212"/>
      <c r="B44" s="286" t="s">
        <v>18</v>
      </c>
      <c r="C44" s="286"/>
      <c r="D44" s="286"/>
      <c r="E44" s="286"/>
      <c r="F44" s="286"/>
      <c r="G44" s="286"/>
      <c r="H44" s="286"/>
      <c r="I44" s="286"/>
      <c r="J44" s="286"/>
      <c r="K44" s="287"/>
      <c r="L44" s="9"/>
      <c r="M44" s="9"/>
      <c r="N44" s="9"/>
      <c r="O44" s="9"/>
      <c r="P44" s="9"/>
      <c r="Q44" s="9"/>
      <c r="R44" s="9"/>
      <c r="S44" s="9"/>
      <c r="T44" s="9"/>
      <c r="U44" s="9"/>
      <c r="V44" s="9"/>
      <c r="W44" s="9"/>
      <c r="X44" s="9"/>
      <c r="Y44" s="9"/>
      <c r="Z44" s="9"/>
      <c r="AA44" s="9"/>
      <c r="AB44" s="9"/>
    </row>
    <row r="45" spans="1:28" ht="18" customHeight="1">
      <c r="A45" s="212"/>
      <c r="B45" s="278" t="s">
        <v>247</v>
      </c>
      <c r="C45" s="279"/>
      <c r="D45" s="279"/>
      <c r="E45" s="279"/>
      <c r="F45" s="279"/>
      <c r="G45" s="279"/>
      <c r="H45" s="279"/>
      <c r="I45" s="279"/>
      <c r="J45" s="279"/>
      <c r="K45" s="280"/>
      <c r="L45" s="9"/>
      <c r="M45" s="9"/>
      <c r="N45" s="9"/>
      <c r="O45" s="9"/>
      <c r="P45" s="9"/>
      <c r="Q45" s="9"/>
      <c r="R45" s="9"/>
      <c r="S45" s="9"/>
      <c r="T45" s="9"/>
      <c r="U45" s="9"/>
      <c r="V45" s="9"/>
      <c r="W45" s="9"/>
      <c r="X45" s="9"/>
      <c r="Y45" s="9"/>
      <c r="Z45" s="9"/>
      <c r="AA45" s="9"/>
      <c r="AB45" s="9"/>
    </row>
    <row r="46" spans="1:28" ht="22" customHeight="1">
      <c r="A46" s="213"/>
      <c r="B46" s="281"/>
      <c r="C46" s="281"/>
      <c r="D46" s="281"/>
      <c r="E46" s="281"/>
      <c r="F46" s="281"/>
      <c r="G46" s="281"/>
      <c r="H46" s="281"/>
      <c r="I46" s="281"/>
      <c r="J46" s="281"/>
      <c r="K46" s="282"/>
      <c r="L46" s="9"/>
      <c r="M46" s="9"/>
      <c r="N46" s="9"/>
      <c r="O46" s="9"/>
      <c r="P46" s="9"/>
      <c r="Q46" s="9"/>
      <c r="R46" s="9"/>
      <c r="S46" s="9"/>
      <c r="T46" s="9"/>
      <c r="U46" s="9"/>
      <c r="V46" s="9"/>
      <c r="W46" s="9"/>
      <c r="X46" s="9"/>
      <c r="Y46" s="9"/>
      <c r="Z46" s="9"/>
      <c r="AA46" s="9"/>
      <c r="AB46" s="9"/>
    </row>
    <row r="47" spans="1:28" ht="15.9" customHeight="1">
      <c r="A47" s="1"/>
    </row>
    <row r="48" spans="1:28" ht="15.9" customHeight="1">
      <c r="A48" s="1"/>
    </row>
    <row r="49" spans="1:1" ht="15.9" customHeight="1">
      <c r="A49" s="1"/>
    </row>
    <row r="50" spans="1:1" ht="15.9" customHeight="1">
      <c r="A50" s="1"/>
    </row>
    <row r="51" spans="1:1" ht="15.9" customHeight="1">
      <c r="A51" s="1"/>
    </row>
    <row r="52" spans="1:1" ht="15.9" customHeight="1">
      <c r="A52" s="1"/>
    </row>
    <row r="53" spans="1:1" ht="15.9" customHeight="1">
      <c r="A53" s="1"/>
    </row>
    <row r="54" spans="1:1" ht="15.9" customHeight="1">
      <c r="A54" s="1"/>
    </row>
    <row r="55" spans="1:1" ht="15.9" customHeight="1">
      <c r="A55" s="1"/>
    </row>
    <row r="56" spans="1:1" ht="15.9" customHeight="1">
      <c r="A56" s="1"/>
    </row>
    <row r="57" spans="1:1" ht="15.9" customHeight="1">
      <c r="A57" s="1"/>
    </row>
    <row r="58" spans="1:1" ht="15.9" customHeight="1">
      <c r="A58" s="1"/>
    </row>
    <row r="59" spans="1:1" ht="15.9" customHeight="1">
      <c r="A59" s="1"/>
    </row>
    <row r="60" spans="1:1" ht="15.9" customHeight="1">
      <c r="A60" s="1"/>
    </row>
    <row r="61" spans="1:1" ht="15.9" customHeight="1">
      <c r="A61" s="1"/>
    </row>
    <row r="62" spans="1:1" ht="15.9" customHeight="1">
      <c r="A62" s="1"/>
    </row>
    <row r="63" spans="1:1" ht="15.9" customHeight="1">
      <c r="A63" s="1"/>
    </row>
    <row r="64" spans="1:1" ht="15.9" customHeight="1">
      <c r="A64" s="1"/>
    </row>
    <row r="65" spans="1:1" ht="15.9" customHeight="1">
      <c r="A65" s="1"/>
    </row>
    <row r="66" spans="1:1" ht="15.9" customHeight="1">
      <c r="A66" s="1"/>
    </row>
    <row r="67" spans="1:1" ht="15.9" customHeight="1">
      <c r="A67" s="1"/>
    </row>
    <row r="68" spans="1:1" ht="15.9" customHeight="1">
      <c r="A68" s="1"/>
    </row>
    <row r="69" spans="1:1" ht="15.9" customHeight="1">
      <c r="A69" s="1"/>
    </row>
    <row r="70" spans="1:1" ht="15.9" customHeight="1">
      <c r="A70" s="1"/>
    </row>
    <row r="71" spans="1:1" ht="15.9" customHeight="1">
      <c r="A71" s="1"/>
    </row>
    <row r="72" spans="1:1" ht="15.9" customHeight="1">
      <c r="A72" s="1"/>
    </row>
    <row r="73" spans="1:1" ht="15.9" customHeight="1">
      <c r="A73" s="1"/>
    </row>
    <row r="74" spans="1:1" ht="15.9" customHeight="1">
      <c r="A74" s="1"/>
    </row>
    <row r="75" spans="1:1" ht="15.9" customHeight="1">
      <c r="A75" s="1"/>
    </row>
    <row r="76" spans="1:1" ht="15.9" customHeight="1">
      <c r="A76" s="1"/>
    </row>
    <row r="77" spans="1:1" ht="15.9" customHeight="1">
      <c r="A77" s="1"/>
    </row>
    <row r="78" spans="1:1" ht="15.9" customHeight="1">
      <c r="A78" s="1"/>
    </row>
    <row r="79" spans="1:1" ht="15.9" customHeight="1">
      <c r="A79" s="1"/>
    </row>
    <row r="80" spans="1:1" ht="15.9" customHeight="1">
      <c r="A80" s="1"/>
    </row>
    <row r="81" spans="1:1" ht="15.9" customHeight="1">
      <c r="A81" s="1"/>
    </row>
    <row r="82" spans="1:1" ht="15.9" customHeight="1">
      <c r="A82" s="1"/>
    </row>
    <row r="83" spans="1:1" ht="15.9" customHeight="1">
      <c r="A83" s="1"/>
    </row>
    <row r="84" spans="1:1" ht="15.9" customHeight="1">
      <c r="A84" s="1"/>
    </row>
    <row r="85" spans="1:1" ht="15.9" customHeight="1">
      <c r="A85" s="1"/>
    </row>
    <row r="86" spans="1:1" ht="15.9" customHeight="1">
      <c r="A86" s="1"/>
    </row>
    <row r="87" spans="1:1" ht="15.9" customHeight="1">
      <c r="A87" s="1"/>
    </row>
    <row r="88" spans="1:1" ht="15.9" customHeight="1">
      <c r="A88" s="1"/>
    </row>
    <row r="89" spans="1:1" ht="15.9" customHeight="1">
      <c r="A89" s="1"/>
    </row>
    <row r="90" spans="1:1" ht="15.9" customHeight="1">
      <c r="A90" s="1"/>
    </row>
    <row r="91" spans="1:1" ht="15.9" customHeight="1">
      <c r="A91" s="1"/>
    </row>
    <row r="92" spans="1:1" ht="15.9" customHeight="1">
      <c r="A92" s="1"/>
    </row>
    <row r="93" spans="1:1" ht="15.9" customHeight="1">
      <c r="A93" s="1"/>
    </row>
    <row r="94" spans="1:1" ht="15.9" customHeight="1">
      <c r="A94" s="1"/>
    </row>
    <row r="95" spans="1:1" ht="15.9" customHeight="1">
      <c r="A95" s="1"/>
    </row>
    <row r="96" spans="1:1" ht="15.9" customHeight="1">
      <c r="A96" s="1"/>
    </row>
    <row r="97" spans="1:1" ht="15.9" customHeight="1">
      <c r="A97" s="1"/>
    </row>
    <row r="98" spans="1:1" ht="15.9" customHeight="1">
      <c r="A98" s="1"/>
    </row>
    <row r="99" spans="1:1" ht="15.9" customHeight="1">
      <c r="A99" s="1"/>
    </row>
    <row r="100" spans="1:1" ht="15.9" customHeight="1">
      <c r="A100" s="1"/>
    </row>
    <row r="101" spans="1:1" ht="15.9" customHeight="1">
      <c r="A101" s="1"/>
    </row>
    <row r="102" spans="1:1" ht="15.9" customHeight="1">
      <c r="A102" s="1"/>
    </row>
    <row r="103" spans="1:1" ht="15.9" customHeight="1">
      <c r="A103" s="1"/>
    </row>
    <row r="104" spans="1:1" ht="15.9" customHeight="1">
      <c r="A104" s="1"/>
    </row>
    <row r="105" spans="1:1" ht="15.9" customHeight="1">
      <c r="A105" s="1"/>
    </row>
    <row r="106" spans="1:1" ht="15.9" customHeight="1">
      <c r="A106" s="1"/>
    </row>
    <row r="107" spans="1:1" ht="15.9" customHeight="1">
      <c r="A107" s="1"/>
    </row>
    <row r="108" spans="1:1" ht="15.9" customHeight="1">
      <c r="A108" s="1"/>
    </row>
    <row r="109" spans="1:1" ht="15.9" customHeight="1">
      <c r="A109" s="1"/>
    </row>
    <row r="110" spans="1:1" ht="15.9" customHeight="1">
      <c r="A110" s="1"/>
    </row>
    <row r="111" spans="1:1" ht="15.9" customHeight="1">
      <c r="A111" s="1"/>
    </row>
    <row r="112" spans="1:1" ht="15.9" customHeight="1">
      <c r="A112" s="1"/>
    </row>
    <row r="113" spans="1:1" ht="15.9" customHeight="1">
      <c r="A113" s="1"/>
    </row>
    <row r="114" spans="1:1" ht="15.9" customHeight="1">
      <c r="A114" s="1"/>
    </row>
    <row r="115" spans="1:1" ht="15.9" customHeight="1">
      <c r="A115" s="1"/>
    </row>
    <row r="116" spans="1:1" ht="15.9" customHeight="1">
      <c r="A116" s="1"/>
    </row>
    <row r="117" spans="1:1" ht="15.9" customHeight="1">
      <c r="A117" s="1"/>
    </row>
    <row r="118" spans="1:1" ht="15.9" customHeight="1">
      <c r="A118" s="1"/>
    </row>
    <row r="119" spans="1:1" ht="15.9" customHeight="1">
      <c r="A119" s="1"/>
    </row>
    <row r="120" spans="1:1" ht="15.9" customHeight="1">
      <c r="A120" s="1"/>
    </row>
    <row r="121" spans="1:1" ht="15.9" customHeight="1">
      <c r="A121" s="1"/>
    </row>
    <row r="122" spans="1:1" ht="15.9" customHeight="1">
      <c r="A122" s="1"/>
    </row>
    <row r="123" spans="1:1" ht="15.9" customHeight="1">
      <c r="A123" s="1"/>
    </row>
    <row r="124" spans="1:1" ht="15.9" customHeight="1">
      <c r="A124" s="1"/>
    </row>
    <row r="125" spans="1:1" ht="15.9" customHeight="1">
      <c r="A125" s="1"/>
    </row>
    <row r="126" spans="1:1" ht="15.9" customHeight="1">
      <c r="A126" s="1"/>
    </row>
    <row r="127" spans="1:1" ht="15.9" customHeight="1">
      <c r="A127" s="1"/>
    </row>
    <row r="128" spans="1:1" ht="15.9" customHeight="1">
      <c r="A128" s="1"/>
    </row>
    <row r="129" spans="1:1" ht="15.9" customHeight="1">
      <c r="A129" s="1"/>
    </row>
    <row r="130" spans="1:1" ht="15.9" customHeight="1">
      <c r="A130" s="1"/>
    </row>
    <row r="131" spans="1:1" ht="15.9" customHeight="1">
      <c r="A131" s="1"/>
    </row>
    <row r="132" spans="1:1" ht="15.9" customHeight="1">
      <c r="A132" s="1"/>
    </row>
    <row r="133" spans="1:1" ht="15.9" customHeight="1">
      <c r="A133" s="1"/>
    </row>
    <row r="134" spans="1:1" ht="15.9" customHeight="1">
      <c r="A134" s="1"/>
    </row>
    <row r="135" spans="1:1" ht="15.9" customHeight="1">
      <c r="A135" s="1"/>
    </row>
    <row r="136" spans="1:1" ht="15.9" customHeight="1">
      <c r="A136" s="1"/>
    </row>
    <row r="137" spans="1:1" ht="15.9" customHeight="1">
      <c r="A137" s="1"/>
    </row>
    <row r="138" spans="1:1" ht="15.9" customHeight="1">
      <c r="A138" s="1"/>
    </row>
    <row r="139" spans="1:1" ht="15.9" customHeight="1">
      <c r="A139" s="1"/>
    </row>
    <row r="140" spans="1:1" ht="15.9" customHeight="1">
      <c r="A140" s="1"/>
    </row>
    <row r="141" spans="1:1" ht="15.9" customHeight="1">
      <c r="A141" s="1"/>
    </row>
    <row r="142" spans="1:1" ht="15.9" customHeight="1">
      <c r="A142" s="1"/>
    </row>
    <row r="143" spans="1:1" ht="15.9" customHeight="1">
      <c r="A143" s="1"/>
    </row>
    <row r="144" spans="1:1" ht="15.9" customHeight="1">
      <c r="A144" s="1"/>
    </row>
    <row r="145" spans="1:1" ht="15.9" customHeight="1">
      <c r="A145" s="1"/>
    </row>
    <row r="146" spans="1:1" ht="15.9" customHeight="1">
      <c r="A146" s="1"/>
    </row>
    <row r="147" spans="1:1" ht="15.9" customHeight="1">
      <c r="A147" s="1"/>
    </row>
    <row r="148" spans="1:1" ht="15.9" customHeight="1">
      <c r="A148" s="1"/>
    </row>
    <row r="149" spans="1:1" ht="15.9" customHeight="1">
      <c r="A149" s="1"/>
    </row>
    <row r="150" spans="1:1" ht="15.9" customHeight="1">
      <c r="A150" s="1"/>
    </row>
    <row r="151" spans="1:1" ht="15.9" customHeight="1">
      <c r="A151" s="1"/>
    </row>
    <row r="152" spans="1:1" ht="15.9" customHeight="1">
      <c r="A152" s="1"/>
    </row>
    <row r="153" spans="1:1" ht="15.9" customHeight="1">
      <c r="A153" s="1"/>
    </row>
    <row r="154" spans="1:1" ht="15.9" customHeight="1">
      <c r="A154" s="1"/>
    </row>
    <row r="155" spans="1:1" ht="15.9" customHeight="1">
      <c r="A155" s="1"/>
    </row>
    <row r="156" spans="1:1" ht="15.9" customHeight="1">
      <c r="A156" s="1"/>
    </row>
    <row r="157" spans="1:1" ht="15.9" customHeight="1">
      <c r="A157" s="1"/>
    </row>
    <row r="158" spans="1:1" ht="15.9" customHeight="1">
      <c r="A158" s="1"/>
    </row>
    <row r="159" spans="1:1" ht="15.9" customHeight="1">
      <c r="A159" s="1"/>
    </row>
    <row r="160" spans="1:1" ht="15.9" customHeight="1">
      <c r="A160" s="1"/>
    </row>
    <row r="161" spans="1:1" ht="15.9" customHeight="1">
      <c r="A161" s="1"/>
    </row>
    <row r="162" spans="1:1" ht="15.9" customHeight="1">
      <c r="A162" s="1"/>
    </row>
    <row r="163" spans="1:1" ht="15.9" customHeight="1">
      <c r="A163" s="1"/>
    </row>
    <row r="164" spans="1:1" ht="15.9" customHeight="1">
      <c r="A164" s="1"/>
    </row>
    <row r="165" spans="1:1" ht="15.9" customHeight="1">
      <c r="A165" s="1"/>
    </row>
    <row r="166" spans="1:1" ht="15.9" customHeight="1">
      <c r="A166" s="1"/>
    </row>
    <row r="167" spans="1:1" ht="15.9" customHeight="1">
      <c r="A167" s="1"/>
    </row>
    <row r="168" spans="1:1" ht="15.9" customHeight="1">
      <c r="A168" s="1"/>
    </row>
    <row r="169" spans="1:1" ht="15.9" customHeight="1">
      <c r="A169" s="1"/>
    </row>
    <row r="170" spans="1:1" ht="15.9" customHeight="1">
      <c r="A170" s="1"/>
    </row>
    <row r="171" spans="1:1" ht="15.9" customHeight="1">
      <c r="A171" s="1"/>
    </row>
    <row r="172" spans="1:1" ht="15.9" customHeight="1">
      <c r="A172" s="1"/>
    </row>
    <row r="173" spans="1:1" ht="15.9" customHeight="1">
      <c r="A173" s="1"/>
    </row>
    <row r="174" spans="1:1" ht="15.9" customHeight="1">
      <c r="A174" s="1"/>
    </row>
    <row r="175" spans="1:1" ht="15.9" customHeight="1">
      <c r="A175" s="1"/>
    </row>
    <row r="176" spans="1:1" ht="15.9" customHeight="1">
      <c r="A176" s="1"/>
    </row>
    <row r="177" spans="1:1" ht="15.9" customHeight="1">
      <c r="A177" s="1"/>
    </row>
    <row r="178" spans="1:1" ht="15.9" customHeight="1">
      <c r="A178" s="1"/>
    </row>
    <row r="179" spans="1:1" ht="15.9" customHeight="1">
      <c r="A179" s="1"/>
    </row>
    <row r="180" spans="1:1" ht="15.9" customHeight="1">
      <c r="A180" s="1"/>
    </row>
    <row r="181" spans="1:1" ht="15.9" customHeight="1">
      <c r="A181" s="1"/>
    </row>
    <row r="182" spans="1:1" ht="15.9" customHeight="1">
      <c r="A182" s="1"/>
    </row>
    <row r="183" spans="1:1" ht="15.9" customHeight="1">
      <c r="A183" s="1"/>
    </row>
    <row r="184" spans="1:1" ht="15.9" customHeight="1">
      <c r="A184" s="1"/>
    </row>
    <row r="185" spans="1:1" ht="15.9" customHeight="1">
      <c r="A185" s="1"/>
    </row>
    <row r="186" spans="1:1" ht="15.9" customHeight="1">
      <c r="A186" s="1"/>
    </row>
    <row r="187" spans="1:1" ht="15.9" customHeight="1">
      <c r="A187" s="1"/>
    </row>
    <row r="188" spans="1:1" ht="15.9" customHeight="1">
      <c r="A188" s="1"/>
    </row>
    <row r="189" spans="1:1" ht="15.9" customHeight="1">
      <c r="A189" s="1"/>
    </row>
    <row r="190" spans="1:1" ht="15.9" customHeight="1">
      <c r="A190" s="1"/>
    </row>
    <row r="191" spans="1:1" ht="15.9" customHeight="1">
      <c r="A191" s="1"/>
    </row>
    <row r="192" spans="1:1" ht="15.9" customHeight="1">
      <c r="A192" s="1"/>
    </row>
    <row r="193" spans="1:1" ht="15.9" customHeight="1">
      <c r="A193" s="1"/>
    </row>
    <row r="194" spans="1:1" ht="15.9" customHeight="1">
      <c r="A194" s="1"/>
    </row>
    <row r="195" spans="1:1" ht="15.9" customHeight="1">
      <c r="A195" s="1"/>
    </row>
    <row r="196" spans="1:1" ht="15.9" customHeight="1">
      <c r="A196" s="1"/>
    </row>
    <row r="197" spans="1:1" ht="15.9" customHeight="1">
      <c r="A197" s="1"/>
    </row>
    <row r="198" spans="1:1" ht="15.9" customHeight="1">
      <c r="A198" s="1"/>
    </row>
    <row r="199" spans="1:1" ht="15.9" customHeight="1">
      <c r="A199" s="1"/>
    </row>
    <row r="200" spans="1:1" ht="15.9" customHeight="1">
      <c r="A200" s="1"/>
    </row>
    <row r="201" spans="1:1" ht="15.9" customHeight="1">
      <c r="A201" s="1"/>
    </row>
    <row r="202" spans="1:1" ht="15.9" customHeight="1">
      <c r="A202" s="1"/>
    </row>
    <row r="203" spans="1:1" ht="15.9" customHeight="1">
      <c r="A203" s="1"/>
    </row>
    <row r="204" spans="1:1" ht="15.9" customHeight="1">
      <c r="A204" s="1"/>
    </row>
    <row r="205" spans="1:1" ht="15.9" customHeight="1">
      <c r="A205" s="1"/>
    </row>
    <row r="206" spans="1:1" ht="15.9" customHeight="1">
      <c r="A206" s="1"/>
    </row>
    <row r="207" spans="1:1" ht="15.9" customHeight="1">
      <c r="A207" s="1"/>
    </row>
    <row r="208" spans="1:1" ht="15.9" customHeight="1">
      <c r="A208" s="1"/>
    </row>
    <row r="209" spans="1:1" ht="15.9" customHeight="1">
      <c r="A209" s="1"/>
    </row>
    <row r="210" spans="1:1" ht="15.9" customHeight="1">
      <c r="A210" s="1"/>
    </row>
    <row r="211" spans="1:1" ht="15.9" customHeight="1">
      <c r="A211" s="1"/>
    </row>
    <row r="212" spans="1:1" ht="15.9" customHeight="1">
      <c r="A212" s="1"/>
    </row>
    <row r="213" spans="1:1" ht="15.9" customHeight="1">
      <c r="A213" s="1"/>
    </row>
    <row r="214" spans="1:1" ht="15.9" customHeight="1">
      <c r="A214" s="1"/>
    </row>
    <row r="215" spans="1:1" ht="15.9" customHeight="1">
      <c r="A215" s="1"/>
    </row>
    <row r="216" spans="1:1" ht="15.9" customHeight="1">
      <c r="A216" s="1"/>
    </row>
    <row r="217" spans="1:1" ht="15.9" customHeight="1">
      <c r="A217" s="1"/>
    </row>
    <row r="218" spans="1:1" ht="15.9" customHeight="1">
      <c r="A218" s="1"/>
    </row>
    <row r="219" spans="1:1" ht="15.9" customHeight="1">
      <c r="A219" s="1"/>
    </row>
    <row r="220" spans="1:1" ht="15.9" customHeight="1">
      <c r="A220" s="1"/>
    </row>
    <row r="221" spans="1:1" ht="15.9" customHeight="1">
      <c r="A221" s="1"/>
    </row>
    <row r="222" spans="1:1" ht="15.9" customHeight="1">
      <c r="A222" s="1"/>
    </row>
    <row r="223" spans="1:1" ht="15.9" customHeight="1">
      <c r="A223" s="1"/>
    </row>
    <row r="224" spans="1:1" ht="15.9" customHeight="1">
      <c r="A224" s="1"/>
    </row>
    <row r="225" spans="1:1" ht="15.9" customHeight="1">
      <c r="A225" s="1"/>
    </row>
    <row r="226" spans="1:1" ht="15.9" customHeight="1">
      <c r="A226" s="1"/>
    </row>
    <row r="227" spans="1:1" ht="15.9" customHeight="1">
      <c r="A227" s="1"/>
    </row>
    <row r="228" spans="1:1" ht="15.9" customHeight="1">
      <c r="A228" s="1"/>
    </row>
    <row r="229" spans="1:1" ht="15.9" customHeight="1">
      <c r="A229" s="1"/>
    </row>
    <row r="230" spans="1:1" ht="15.9" customHeight="1">
      <c r="A230" s="1"/>
    </row>
    <row r="231" spans="1:1" ht="15.9" customHeight="1">
      <c r="A231" s="1"/>
    </row>
    <row r="232" spans="1:1" ht="15.9" customHeight="1">
      <c r="A232" s="1"/>
    </row>
    <row r="233" spans="1:1" ht="15.9" customHeight="1">
      <c r="A233" s="1"/>
    </row>
    <row r="234" spans="1:1" ht="15.9" customHeight="1">
      <c r="A234" s="1"/>
    </row>
    <row r="235" spans="1:1" ht="15.9" customHeight="1">
      <c r="A235" s="1"/>
    </row>
    <row r="236" spans="1:1" ht="15.9" customHeight="1">
      <c r="A236" s="1"/>
    </row>
    <row r="237" spans="1:1" ht="15.9" customHeight="1">
      <c r="A237" s="1"/>
    </row>
    <row r="238" spans="1:1" ht="15.9" customHeight="1">
      <c r="A238" s="1"/>
    </row>
    <row r="239" spans="1:1" ht="15.9" customHeight="1">
      <c r="A239" s="1"/>
    </row>
    <row r="240" spans="1:1" ht="15.9" customHeight="1">
      <c r="A240" s="1"/>
    </row>
    <row r="241" spans="1:1" ht="15.9" customHeight="1">
      <c r="A241" s="1"/>
    </row>
    <row r="242" spans="1:1" ht="15.9" customHeight="1">
      <c r="A242" s="1"/>
    </row>
    <row r="243" spans="1:1" ht="15.9" customHeight="1">
      <c r="A243" s="1"/>
    </row>
    <row r="244" spans="1:1" ht="15.9" customHeight="1">
      <c r="A244" s="1"/>
    </row>
    <row r="245" spans="1:1" ht="15.9" customHeight="1">
      <c r="A245" s="1"/>
    </row>
    <row r="246" spans="1:1" ht="15.9" customHeight="1">
      <c r="A246" s="1"/>
    </row>
    <row r="247" spans="1:1" ht="15.9" customHeight="1">
      <c r="A247" s="1"/>
    </row>
    <row r="248" spans="1:1" ht="15.9" customHeight="1">
      <c r="A248" s="1"/>
    </row>
    <row r="249" spans="1:1" ht="15.9" customHeight="1">
      <c r="A249" s="1"/>
    </row>
    <row r="250" spans="1:1" ht="15.9" customHeight="1">
      <c r="A250" s="1"/>
    </row>
    <row r="251" spans="1:1" ht="15.9" customHeight="1">
      <c r="A251" s="1"/>
    </row>
    <row r="252" spans="1:1" ht="15.9" customHeight="1">
      <c r="A252" s="1"/>
    </row>
    <row r="253" spans="1:1" ht="15.9" customHeight="1">
      <c r="A253" s="1"/>
    </row>
    <row r="254" spans="1:1" ht="15.9" customHeight="1">
      <c r="A254" s="1"/>
    </row>
    <row r="255" spans="1:1" ht="15.9" customHeight="1">
      <c r="A255" s="1"/>
    </row>
    <row r="256" spans="1:1" ht="15.9" customHeight="1">
      <c r="A256" s="1"/>
    </row>
    <row r="257" spans="1:1" ht="15.9" customHeight="1">
      <c r="A257" s="1"/>
    </row>
    <row r="258" spans="1:1" ht="15.9" customHeight="1">
      <c r="A258" s="1"/>
    </row>
    <row r="259" spans="1:1" ht="15.9" customHeight="1">
      <c r="A259" s="1"/>
    </row>
    <row r="260" spans="1:1" ht="15.9" customHeight="1">
      <c r="A260" s="1"/>
    </row>
    <row r="261" spans="1:1" ht="15.9" customHeight="1">
      <c r="A261" s="1"/>
    </row>
    <row r="262" spans="1:1" ht="15.9" customHeight="1">
      <c r="A262" s="1"/>
    </row>
    <row r="263" spans="1:1" ht="15.9" customHeight="1">
      <c r="A263" s="1"/>
    </row>
    <row r="264" spans="1:1" ht="15.9" customHeight="1">
      <c r="A264" s="1"/>
    </row>
    <row r="265" spans="1:1" ht="15.9" customHeight="1">
      <c r="A265" s="1"/>
    </row>
    <row r="266" spans="1:1" ht="15.9" customHeight="1">
      <c r="A266" s="1"/>
    </row>
    <row r="267" spans="1:1" ht="15.9" customHeight="1">
      <c r="A267" s="1"/>
    </row>
    <row r="268" spans="1:1" ht="15.9" customHeight="1">
      <c r="A268" s="1"/>
    </row>
    <row r="269" spans="1:1" ht="15.9" customHeight="1">
      <c r="A269" s="1"/>
    </row>
    <row r="270" spans="1:1" ht="15.9" customHeight="1">
      <c r="A270" s="1"/>
    </row>
    <row r="271" spans="1:1" ht="15.9" customHeight="1">
      <c r="A271" s="1"/>
    </row>
    <row r="272" spans="1:1" ht="15.9" customHeight="1">
      <c r="A272" s="1"/>
    </row>
    <row r="273" spans="1:1" ht="15.9" customHeight="1">
      <c r="A273" s="1"/>
    </row>
    <row r="274" spans="1:1" ht="15.9" customHeight="1">
      <c r="A274" s="1"/>
    </row>
    <row r="275" spans="1:1" ht="15.9" customHeight="1">
      <c r="A275" s="1"/>
    </row>
    <row r="276" spans="1:1" ht="15.9" customHeight="1">
      <c r="A276" s="1"/>
    </row>
    <row r="277" spans="1:1" ht="15.9" customHeight="1">
      <c r="A277" s="1"/>
    </row>
    <row r="278" spans="1:1" ht="15.9" customHeight="1">
      <c r="A278" s="1"/>
    </row>
    <row r="279" spans="1:1" ht="15.9" customHeight="1">
      <c r="A279" s="1"/>
    </row>
    <row r="280" spans="1:1" ht="15.9" customHeight="1">
      <c r="A280" s="1"/>
    </row>
    <row r="281" spans="1:1" ht="15.9" customHeight="1">
      <c r="A281" s="1"/>
    </row>
    <row r="282" spans="1:1" ht="15.9" customHeight="1">
      <c r="A282" s="1"/>
    </row>
    <row r="283" spans="1:1" ht="15.9" customHeight="1">
      <c r="A283" s="1"/>
    </row>
    <row r="284" spans="1:1" ht="15.9" customHeight="1">
      <c r="A284" s="1"/>
    </row>
    <row r="285" spans="1:1" ht="15.9" customHeight="1">
      <c r="A285" s="1"/>
    </row>
    <row r="286" spans="1:1" ht="15.9" customHeight="1">
      <c r="A286" s="1"/>
    </row>
    <row r="287" spans="1:1" ht="15.9" customHeight="1">
      <c r="A287" s="1"/>
    </row>
    <row r="288" spans="1:1" ht="15.9" customHeight="1">
      <c r="A288" s="1"/>
    </row>
    <row r="289" spans="1:1" ht="15.9" customHeight="1">
      <c r="A289" s="1"/>
    </row>
    <row r="290" spans="1:1" ht="15.9" customHeight="1">
      <c r="A290" s="1"/>
    </row>
    <row r="291" spans="1:1" ht="15.9" customHeight="1">
      <c r="A291" s="1"/>
    </row>
    <row r="292" spans="1:1" ht="15.9" customHeight="1">
      <c r="A292" s="1"/>
    </row>
    <row r="293" spans="1:1" ht="15.9" customHeight="1">
      <c r="A293" s="1"/>
    </row>
    <row r="294" spans="1:1" ht="15.9" customHeight="1">
      <c r="A294" s="1"/>
    </row>
    <row r="295" spans="1:1" ht="15.9" customHeight="1">
      <c r="A295" s="1"/>
    </row>
    <row r="296" spans="1:1" ht="15.9" customHeight="1">
      <c r="A296" s="1"/>
    </row>
    <row r="297" spans="1:1" ht="15.9" customHeight="1">
      <c r="A297" s="1"/>
    </row>
    <row r="298" spans="1:1" ht="15.9" customHeight="1">
      <c r="A298" s="1"/>
    </row>
    <row r="299" spans="1:1" ht="15.9" customHeight="1">
      <c r="A299" s="1"/>
    </row>
    <row r="300" spans="1:1" ht="15.9" customHeight="1">
      <c r="A300" s="1"/>
    </row>
    <row r="301" spans="1:1" ht="15.9" customHeight="1">
      <c r="A301" s="1"/>
    </row>
    <row r="302" spans="1:1" ht="15.9" customHeight="1">
      <c r="A302" s="1"/>
    </row>
    <row r="303" spans="1:1" ht="15.9" customHeight="1">
      <c r="A303" s="1"/>
    </row>
    <row r="304" spans="1:1" ht="15.9" customHeight="1">
      <c r="A304" s="1"/>
    </row>
    <row r="305" spans="1:1" ht="15.9" customHeight="1">
      <c r="A305" s="1"/>
    </row>
    <row r="306" spans="1:1" ht="15.9" customHeight="1">
      <c r="A306" s="1"/>
    </row>
    <row r="307" spans="1:1" ht="15.9" customHeight="1">
      <c r="A307" s="1"/>
    </row>
    <row r="308" spans="1:1" ht="15.9" customHeight="1">
      <c r="A308" s="1"/>
    </row>
    <row r="309" spans="1:1" ht="15.9" customHeight="1">
      <c r="A309" s="1"/>
    </row>
    <row r="310" spans="1:1" ht="15.9" customHeight="1">
      <c r="A310" s="1"/>
    </row>
    <row r="311" spans="1:1" ht="15.9" customHeight="1">
      <c r="A311" s="1"/>
    </row>
    <row r="312" spans="1:1" ht="15.9" customHeight="1">
      <c r="A312" s="1"/>
    </row>
    <row r="313" spans="1:1" ht="15.9" customHeight="1">
      <c r="A313" s="1"/>
    </row>
    <row r="314" spans="1:1" ht="15.9" customHeight="1">
      <c r="A314" s="1"/>
    </row>
    <row r="315" spans="1:1" ht="15.9" customHeight="1">
      <c r="A315" s="1"/>
    </row>
    <row r="316" spans="1:1" ht="15.9" customHeight="1">
      <c r="A316" s="1"/>
    </row>
    <row r="317" spans="1:1" ht="15.9" customHeight="1">
      <c r="A317" s="1"/>
    </row>
    <row r="318" spans="1:1" ht="15.9" customHeight="1">
      <c r="A318" s="1"/>
    </row>
    <row r="319" spans="1:1" ht="15.9" customHeight="1">
      <c r="A319" s="1"/>
    </row>
    <row r="320" spans="1:1" ht="15.9" customHeight="1">
      <c r="A320" s="1"/>
    </row>
    <row r="321" spans="1:1" ht="15.9" customHeight="1">
      <c r="A321" s="1"/>
    </row>
    <row r="322" spans="1:1" ht="15.9" customHeight="1">
      <c r="A322" s="1"/>
    </row>
    <row r="323" spans="1:1" ht="15.9" customHeight="1">
      <c r="A323" s="1"/>
    </row>
    <row r="324" spans="1:1" ht="15.9" customHeight="1">
      <c r="A324" s="1"/>
    </row>
    <row r="325" spans="1:1" ht="15.9" customHeight="1">
      <c r="A325" s="1"/>
    </row>
    <row r="326" spans="1:1" ht="15.9" customHeight="1">
      <c r="A326" s="1"/>
    </row>
    <row r="327" spans="1:1" ht="15.9" customHeight="1">
      <c r="A327" s="1"/>
    </row>
    <row r="328" spans="1:1" ht="15.9" customHeight="1">
      <c r="A328" s="1"/>
    </row>
    <row r="329" spans="1:1" ht="15.9" customHeight="1">
      <c r="A329" s="1"/>
    </row>
    <row r="330" spans="1:1" ht="15.9" customHeight="1">
      <c r="A330" s="1"/>
    </row>
    <row r="331" spans="1:1" ht="15.9" customHeight="1">
      <c r="A331" s="1"/>
    </row>
    <row r="332" spans="1:1" ht="15.9" customHeight="1">
      <c r="A332" s="1"/>
    </row>
    <row r="333" spans="1:1" ht="15.9" customHeight="1">
      <c r="A333" s="1"/>
    </row>
    <row r="334" spans="1:1" ht="15.9" customHeight="1">
      <c r="A334" s="1"/>
    </row>
    <row r="335" spans="1:1" ht="15.9" customHeight="1">
      <c r="A335" s="1"/>
    </row>
    <row r="336" spans="1:1" ht="15.9" customHeight="1">
      <c r="A336" s="1"/>
    </row>
    <row r="337" spans="1:1" ht="15.9" customHeight="1">
      <c r="A337" s="1"/>
    </row>
    <row r="338" spans="1:1" ht="15.9" customHeight="1">
      <c r="A338" s="1"/>
    </row>
    <row r="339" spans="1:1" ht="15.9" customHeight="1">
      <c r="A339" s="1"/>
    </row>
    <row r="340" spans="1:1" ht="15.9" customHeight="1">
      <c r="A340" s="1"/>
    </row>
    <row r="341" spans="1:1" ht="15.9" customHeight="1">
      <c r="A341" s="1"/>
    </row>
    <row r="342" spans="1:1" ht="15.9" customHeight="1">
      <c r="A342" s="1"/>
    </row>
    <row r="343" spans="1:1" ht="15.9" customHeight="1">
      <c r="A343" s="1"/>
    </row>
    <row r="344" spans="1:1" ht="15.9" customHeight="1">
      <c r="A344" s="1"/>
    </row>
    <row r="345" spans="1:1" ht="15.9" customHeight="1">
      <c r="A345" s="1"/>
    </row>
    <row r="346" spans="1:1" ht="15.9" customHeight="1">
      <c r="A346" s="1"/>
    </row>
    <row r="347" spans="1:1" ht="15.9" customHeight="1">
      <c r="A347" s="1"/>
    </row>
    <row r="348" spans="1:1" ht="15.9" customHeight="1">
      <c r="A348" s="1"/>
    </row>
    <row r="349" spans="1:1" ht="15.9" customHeight="1">
      <c r="A349" s="1"/>
    </row>
    <row r="350" spans="1:1" ht="15.9" customHeight="1">
      <c r="A350" s="1"/>
    </row>
    <row r="351" spans="1:1" ht="15.9" customHeight="1">
      <c r="A351" s="1"/>
    </row>
    <row r="352" spans="1:1" ht="15.9" customHeight="1">
      <c r="A352" s="1"/>
    </row>
    <row r="353" spans="1:1" ht="15.9" customHeight="1">
      <c r="A353" s="1"/>
    </row>
    <row r="354" spans="1:1" ht="15.9" customHeight="1">
      <c r="A354" s="1"/>
    </row>
    <row r="355" spans="1:1" ht="15.9" customHeight="1">
      <c r="A355" s="1"/>
    </row>
    <row r="356" spans="1:1" ht="15.9" customHeight="1">
      <c r="A356" s="1"/>
    </row>
    <row r="357" spans="1:1" ht="15.9" customHeight="1">
      <c r="A357" s="1"/>
    </row>
    <row r="358" spans="1:1" ht="15.9" customHeight="1">
      <c r="A358" s="1"/>
    </row>
    <row r="359" spans="1:1" ht="15.9" customHeight="1">
      <c r="A359" s="1"/>
    </row>
    <row r="360" spans="1:1" ht="15.9" customHeight="1">
      <c r="A360" s="1"/>
    </row>
    <row r="361" spans="1:1" ht="15.9" customHeight="1">
      <c r="A361" s="1"/>
    </row>
    <row r="362" spans="1:1" ht="15.9" customHeight="1">
      <c r="A362" s="1"/>
    </row>
    <row r="363" spans="1:1" ht="15.9" customHeight="1">
      <c r="A363" s="1"/>
    </row>
    <row r="364" spans="1:1" ht="15.9" customHeight="1">
      <c r="A364" s="1"/>
    </row>
    <row r="365" spans="1:1" ht="15.9" customHeight="1">
      <c r="A365" s="1"/>
    </row>
    <row r="366" spans="1:1" ht="15.9" customHeight="1">
      <c r="A366" s="1"/>
    </row>
    <row r="367" spans="1:1" ht="15.9" customHeight="1">
      <c r="A367" s="1"/>
    </row>
    <row r="368" spans="1:1" ht="15.9" customHeight="1">
      <c r="A368" s="1"/>
    </row>
    <row r="369" spans="1:1" ht="15.9" customHeight="1">
      <c r="A369" s="1"/>
    </row>
    <row r="370" spans="1:1" ht="15.9" customHeight="1">
      <c r="A370" s="1"/>
    </row>
    <row r="371" spans="1:1" ht="15.9" customHeight="1">
      <c r="A371" s="1"/>
    </row>
    <row r="372" spans="1:1" ht="15.9" customHeight="1">
      <c r="A372" s="1"/>
    </row>
    <row r="373" spans="1:1" ht="15.9" customHeight="1">
      <c r="A373" s="1"/>
    </row>
    <row r="374" spans="1:1" ht="15.9" customHeight="1">
      <c r="A374" s="1"/>
    </row>
    <row r="375" spans="1:1" ht="15.9" customHeight="1">
      <c r="A375" s="1"/>
    </row>
    <row r="376" spans="1:1" ht="15.9" customHeight="1">
      <c r="A376" s="1"/>
    </row>
    <row r="377" spans="1:1" ht="15.9" customHeight="1">
      <c r="A377" s="1"/>
    </row>
    <row r="378" spans="1:1" ht="15.9" customHeight="1">
      <c r="A378" s="1"/>
    </row>
    <row r="379" spans="1:1" ht="15.9" customHeight="1">
      <c r="A379" s="1"/>
    </row>
    <row r="380" spans="1:1" ht="15.9" customHeight="1">
      <c r="A380" s="1"/>
    </row>
    <row r="381" spans="1:1" ht="15.9" customHeight="1">
      <c r="A381" s="1"/>
    </row>
    <row r="382" spans="1:1" ht="15.9" customHeight="1">
      <c r="A382" s="1"/>
    </row>
    <row r="383" spans="1:1" ht="15.9" customHeight="1">
      <c r="A383" s="1"/>
    </row>
    <row r="384" spans="1:1" ht="15.9" customHeight="1">
      <c r="A384" s="1"/>
    </row>
    <row r="385" spans="1:1" ht="15.9" customHeight="1">
      <c r="A385" s="1"/>
    </row>
    <row r="386" spans="1:1" ht="15.9" customHeight="1">
      <c r="A386" s="1"/>
    </row>
    <row r="387" spans="1:1" ht="15.9" customHeight="1">
      <c r="A387" s="1"/>
    </row>
    <row r="388" spans="1:1" ht="15.9" customHeight="1">
      <c r="A388" s="1"/>
    </row>
    <row r="389" spans="1:1" ht="15.9" customHeight="1">
      <c r="A389" s="1"/>
    </row>
    <row r="390" spans="1:1" ht="15.9" customHeight="1">
      <c r="A390" s="1"/>
    </row>
    <row r="391" spans="1:1" ht="15.9" customHeight="1">
      <c r="A391" s="1"/>
    </row>
    <row r="392" spans="1:1" ht="15.9" customHeight="1">
      <c r="A392" s="1"/>
    </row>
    <row r="393" spans="1:1" ht="15.9" customHeight="1">
      <c r="A393" s="1"/>
    </row>
    <row r="394" spans="1:1" ht="15.9" customHeight="1">
      <c r="A394" s="1"/>
    </row>
    <row r="395" spans="1:1" ht="15.9" customHeight="1">
      <c r="A395" s="1"/>
    </row>
    <row r="396" spans="1:1" ht="15.9" customHeight="1">
      <c r="A396" s="1"/>
    </row>
    <row r="397" spans="1:1" ht="15.9" customHeight="1">
      <c r="A397" s="1"/>
    </row>
    <row r="398" spans="1:1" ht="15.9" customHeight="1">
      <c r="A398" s="1"/>
    </row>
    <row r="399" spans="1:1" ht="15.9" customHeight="1">
      <c r="A399" s="1"/>
    </row>
    <row r="400" spans="1:1" ht="15.9" customHeight="1">
      <c r="A400" s="1"/>
    </row>
    <row r="401" spans="1:1" ht="15.9" customHeight="1">
      <c r="A401" s="1"/>
    </row>
    <row r="402" spans="1:1" ht="15.9" customHeight="1">
      <c r="A402" s="1"/>
    </row>
    <row r="403" spans="1:1" ht="15.9" customHeight="1">
      <c r="A403" s="1"/>
    </row>
    <row r="404" spans="1:1" ht="15.9" customHeight="1">
      <c r="A404" s="1"/>
    </row>
    <row r="405" spans="1:1" ht="15.9" customHeight="1">
      <c r="A405" s="1"/>
    </row>
    <row r="406" spans="1:1" ht="15.9" customHeight="1">
      <c r="A406" s="1"/>
    </row>
    <row r="407" spans="1:1" ht="15.9" customHeight="1">
      <c r="A407" s="1"/>
    </row>
    <row r="408" spans="1:1" ht="15.9" customHeight="1">
      <c r="A408" s="1"/>
    </row>
    <row r="409" spans="1:1" ht="15.9" customHeight="1">
      <c r="A409" s="1"/>
    </row>
    <row r="410" spans="1:1" ht="15.9" customHeight="1">
      <c r="A410" s="1"/>
    </row>
    <row r="411" spans="1:1" ht="15.9" customHeight="1">
      <c r="A411" s="1"/>
    </row>
    <row r="412" spans="1:1" ht="15.9" customHeight="1">
      <c r="A412" s="1"/>
    </row>
    <row r="413" spans="1:1" ht="15.9" customHeight="1">
      <c r="A413" s="1"/>
    </row>
    <row r="414" spans="1:1" ht="15.9" customHeight="1">
      <c r="A414" s="1"/>
    </row>
    <row r="415" spans="1:1" ht="15.9" customHeight="1">
      <c r="A415" s="1"/>
    </row>
    <row r="416" spans="1:1" ht="15.9" customHeight="1">
      <c r="A416" s="1"/>
    </row>
    <row r="417" spans="1:1" ht="15.9" customHeight="1">
      <c r="A417" s="1"/>
    </row>
    <row r="418" spans="1:1" ht="15.9" customHeight="1">
      <c r="A418" s="1"/>
    </row>
    <row r="419" spans="1:1" ht="15.9" customHeight="1">
      <c r="A419" s="1"/>
    </row>
    <row r="420" spans="1:1" ht="15.9" customHeight="1">
      <c r="A420" s="1"/>
    </row>
    <row r="421" spans="1:1" ht="15.9" customHeight="1">
      <c r="A421" s="1"/>
    </row>
    <row r="422" spans="1:1" ht="15.9" customHeight="1">
      <c r="A422" s="1"/>
    </row>
    <row r="423" spans="1:1" ht="15.9" customHeight="1">
      <c r="A423" s="1"/>
    </row>
    <row r="424" spans="1:1" ht="15.9" customHeight="1">
      <c r="A424" s="1"/>
    </row>
    <row r="425" spans="1:1" ht="15.9" customHeight="1">
      <c r="A425" s="1"/>
    </row>
    <row r="426" spans="1:1" ht="15.9" customHeight="1">
      <c r="A426" s="1"/>
    </row>
    <row r="427" spans="1:1" ht="15.9" customHeight="1">
      <c r="A427" s="1"/>
    </row>
    <row r="428" spans="1:1" ht="15.9" customHeight="1">
      <c r="A428" s="1"/>
    </row>
    <row r="429" spans="1:1" ht="15.9" customHeight="1">
      <c r="A429" s="1"/>
    </row>
    <row r="430" spans="1:1" ht="15.9" customHeight="1">
      <c r="A430" s="1"/>
    </row>
    <row r="431" spans="1:1" ht="15.9" customHeight="1">
      <c r="A431" s="1"/>
    </row>
    <row r="432" spans="1:1" ht="15.9" customHeight="1">
      <c r="A432" s="1"/>
    </row>
    <row r="433" spans="1:1" ht="15.9" customHeight="1">
      <c r="A433" s="1"/>
    </row>
    <row r="434" spans="1:1" ht="15.9" customHeight="1">
      <c r="A434" s="1"/>
    </row>
    <row r="435" spans="1:1" ht="15.9" customHeight="1">
      <c r="A435" s="1"/>
    </row>
    <row r="436" spans="1:1" ht="15.9" customHeight="1">
      <c r="A436" s="1"/>
    </row>
    <row r="437" spans="1:1" ht="15.9" customHeight="1">
      <c r="A437" s="1"/>
    </row>
    <row r="438" spans="1:1" ht="15.9" customHeight="1">
      <c r="A438" s="1"/>
    </row>
    <row r="439" spans="1:1" ht="15.9" customHeight="1">
      <c r="A439" s="1"/>
    </row>
    <row r="440" spans="1:1" ht="15.9" customHeight="1">
      <c r="A440" s="1"/>
    </row>
    <row r="441" spans="1:1" ht="15.9" customHeight="1">
      <c r="A441" s="1"/>
    </row>
    <row r="442" spans="1:1" ht="15.9" customHeight="1">
      <c r="A442" s="1"/>
    </row>
    <row r="443" spans="1:1" ht="15.9" customHeight="1">
      <c r="A443" s="1"/>
    </row>
    <row r="444" spans="1:1" ht="15.9" customHeight="1">
      <c r="A444" s="1"/>
    </row>
    <row r="445" spans="1:1" ht="15.9" customHeight="1">
      <c r="A445" s="1"/>
    </row>
    <row r="446" spans="1:1" ht="15.9" customHeight="1">
      <c r="A446" s="1"/>
    </row>
    <row r="447" spans="1:1" ht="15.9" customHeight="1">
      <c r="A447" s="1"/>
    </row>
    <row r="448" spans="1:1" ht="15.9" customHeight="1">
      <c r="A448" s="1"/>
    </row>
    <row r="449" spans="1:1" ht="15.9" customHeight="1">
      <c r="A449" s="1"/>
    </row>
    <row r="450" spans="1:1" ht="15.9" customHeight="1">
      <c r="A450" s="1"/>
    </row>
    <row r="451" spans="1:1" ht="15.9" customHeight="1">
      <c r="A451" s="1"/>
    </row>
    <row r="452" spans="1:1" ht="15.9" customHeight="1">
      <c r="A452" s="1"/>
    </row>
    <row r="453" spans="1:1" ht="15.9" customHeight="1">
      <c r="A453" s="1"/>
    </row>
    <row r="454" spans="1:1" ht="15.9" customHeight="1">
      <c r="A454" s="1"/>
    </row>
    <row r="455" spans="1:1" ht="15.9" customHeight="1">
      <c r="A455" s="1"/>
    </row>
    <row r="456" spans="1:1" ht="15.9" customHeight="1">
      <c r="A456" s="1"/>
    </row>
    <row r="457" spans="1:1" ht="15.9" customHeight="1">
      <c r="A457" s="1"/>
    </row>
    <row r="458" spans="1:1" ht="15.9" customHeight="1">
      <c r="A458" s="1"/>
    </row>
    <row r="459" spans="1:1" ht="15.9" customHeight="1">
      <c r="A459" s="1"/>
    </row>
    <row r="460" spans="1:1" ht="15.9" customHeight="1">
      <c r="A460" s="1"/>
    </row>
    <row r="461" spans="1:1" ht="15.9" customHeight="1">
      <c r="A461" s="1"/>
    </row>
    <row r="462" spans="1:1" ht="15.9" customHeight="1">
      <c r="A462" s="1"/>
    </row>
    <row r="463" spans="1:1" ht="15.9" customHeight="1">
      <c r="A463" s="1"/>
    </row>
    <row r="464" spans="1:1" ht="15.9" customHeight="1">
      <c r="A464" s="1"/>
    </row>
    <row r="465" spans="1:1" ht="15.9" customHeight="1">
      <c r="A465" s="1"/>
    </row>
    <row r="466" spans="1:1" ht="15.9" customHeight="1">
      <c r="A466" s="1"/>
    </row>
    <row r="467" spans="1:1" ht="15.9" customHeight="1">
      <c r="A467" s="1"/>
    </row>
    <row r="468" spans="1:1" ht="15.9" customHeight="1">
      <c r="A468" s="1"/>
    </row>
    <row r="469" spans="1:1" ht="15.9" customHeight="1">
      <c r="A469" s="1"/>
    </row>
    <row r="470" spans="1:1" ht="15.9" customHeight="1">
      <c r="A470" s="1"/>
    </row>
    <row r="471" spans="1:1" ht="15.9" customHeight="1">
      <c r="A471" s="1"/>
    </row>
    <row r="472" spans="1:1" ht="15.9" customHeight="1">
      <c r="A472" s="1"/>
    </row>
    <row r="473" spans="1:1" ht="15.9" customHeight="1">
      <c r="A473" s="1"/>
    </row>
    <row r="474" spans="1:1" ht="15.9" customHeight="1">
      <c r="A474" s="1"/>
    </row>
    <row r="475" spans="1:1" ht="15.9" customHeight="1">
      <c r="A475" s="1"/>
    </row>
    <row r="476" spans="1:1" ht="15.9" customHeight="1">
      <c r="A476" s="1"/>
    </row>
    <row r="477" spans="1:1" ht="15.9" customHeight="1">
      <c r="A477" s="1"/>
    </row>
    <row r="478" spans="1:1" ht="15.9" customHeight="1">
      <c r="A478" s="1"/>
    </row>
    <row r="479" spans="1:1" ht="15.9" customHeight="1">
      <c r="A479" s="1"/>
    </row>
    <row r="480" spans="1:1" ht="15.9" customHeight="1">
      <c r="A480" s="1"/>
    </row>
    <row r="481" spans="1:1" ht="15.9" customHeight="1">
      <c r="A481" s="1"/>
    </row>
    <row r="482" spans="1:1" ht="15.9" customHeight="1">
      <c r="A482" s="1"/>
    </row>
    <row r="483" spans="1:1" ht="15.9" customHeight="1">
      <c r="A483" s="1"/>
    </row>
    <row r="484" spans="1:1" ht="15.9" customHeight="1">
      <c r="A484" s="1"/>
    </row>
    <row r="485" spans="1:1" ht="15.9" customHeight="1">
      <c r="A485" s="1"/>
    </row>
    <row r="486" spans="1:1" ht="15.9" customHeight="1">
      <c r="A486" s="1"/>
    </row>
    <row r="487" spans="1:1" ht="15.9" customHeight="1">
      <c r="A487" s="1"/>
    </row>
    <row r="488" spans="1:1" ht="15.9" customHeight="1">
      <c r="A488" s="1"/>
    </row>
    <row r="489" spans="1:1" ht="15.9" customHeight="1">
      <c r="A489" s="1"/>
    </row>
    <row r="490" spans="1:1" ht="15.9" customHeight="1">
      <c r="A490" s="1"/>
    </row>
    <row r="491" spans="1:1" ht="15.9" customHeight="1">
      <c r="A491" s="1"/>
    </row>
    <row r="492" spans="1:1" ht="15.9" customHeight="1">
      <c r="A492" s="1"/>
    </row>
    <row r="493" spans="1:1" ht="15.9" customHeight="1">
      <c r="A493" s="1"/>
    </row>
    <row r="494" spans="1:1" ht="15.9" customHeight="1">
      <c r="A494" s="1"/>
    </row>
    <row r="495" spans="1:1" ht="15.9" customHeight="1">
      <c r="A495" s="1"/>
    </row>
    <row r="496" spans="1:1" ht="15.9" customHeight="1">
      <c r="A496" s="1"/>
    </row>
    <row r="497" spans="1:1" ht="15.9" customHeight="1">
      <c r="A497" s="1"/>
    </row>
    <row r="498" spans="1:1" ht="15.9" customHeight="1">
      <c r="A498" s="1"/>
    </row>
    <row r="499" spans="1:1" ht="15.9" customHeight="1">
      <c r="A499" s="1"/>
    </row>
    <row r="500" spans="1:1" ht="15.9" customHeight="1">
      <c r="A500" s="1"/>
    </row>
    <row r="501" spans="1:1" ht="15.9" customHeight="1">
      <c r="A501" s="1"/>
    </row>
    <row r="502" spans="1:1" ht="15.9" customHeight="1">
      <c r="A502" s="1"/>
    </row>
    <row r="503" spans="1:1" ht="15.9" customHeight="1">
      <c r="A503" s="1"/>
    </row>
    <row r="504" spans="1:1" ht="15.9" customHeight="1">
      <c r="A504" s="1"/>
    </row>
    <row r="505" spans="1:1" ht="15.9" customHeight="1">
      <c r="A505" s="1"/>
    </row>
    <row r="506" spans="1:1" ht="15.9" customHeight="1">
      <c r="A506" s="1"/>
    </row>
    <row r="507" spans="1:1" ht="15.9" customHeight="1">
      <c r="A507" s="1"/>
    </row>
    <row r="508" spans="1:1" ht="15.9" customHeight="1">
      <c r="A508" s="1"/>
    </row>
    <row r="509" spans="1:1" ht="15.9" customHeight="1">
      <c r="A509" s="1"/>
    </row>
    <row r="510" spans="1:1" ht="15.9" customHeight="1">
      <c r="A510" s="1"/>
    </row>
    <row r="511" spans="1:1" ht="15.9" customHeight="1">
      <c r="A511" s="1"/>
    </row>
    <row r="512" spans="1:1" ht="15.9" customHeight="1">
      <c r="A512" s="1"/>
    </row>
    <row r="513" spans="1:1" ht="15.9" customHeight="1">
      <c r="A513" s="1"/>
    </row>
    <row r="514" spans="1:1" ht="15.9" customHeight="1">
      <c r="A514" s="1"/>
    </row>
    <row r="515" spans="1:1" ht="15.9" customHeight="1">
      <c r="A515" s="1"/>
    </row>
    <row r="516" spans="1:1" ht="15.9" customHeight="1">
      <c r="A516" s="1"/>
    </row>
    <row r="517" spans="1:1" ht="15.9" customHeight="1">
      <c r="A517" s="1"/>
    </row>
    <row r="518" spans="1:1" ht="15.9" customHeight="1">
      <c r="A518" s="1"/>
    </row>
    <row r="519" spans="1:1" ht="15.9" customHeight="1">
      <c r="A519" s="1"/>
    </row>
    <row r="520" spans="1:1" ht="15.9" customHeight="1">
      <c r="A520" s="1"/>
    </row>
    <row r="521" spans="1:1" ht="15.9" customHeight="1">
      <c r="A521" s="1"/>
    </row>
    <row r="522" spans="1:1" ht="15.9" customHeight="1">
      <c r="A522" s="1"/>
    </row>
    <row r="523" spans="1:1" ht="15.9" customHeight="1">
      <c r="A523" s="1"/>
    </row>
    <row r="524" spans="1:1" ht="15.9" customHeight="1">
      <c r="A524" s="1"/>
    </row>
    <row r="525" spans="1:1" ht="15.9" customHeight="1">
      <c r="A525" s="1"/>
    </row>
    <row r="526" spans="1:1" ht="15.9" customHeight="1">
      <c r="A526" s="1"/>
    </row>
    <row r="527" spans="1:1" ht="15.9" customHeight="1">
      <c r="A527" s="1"/>
    </row>
    <row r="528" spans="1:1" ht="15.9" customHeight="1">
      <c r="A528" s="1"/>
    </row>
    <row r="529" spans="1:1" ht="15.9" customHeight="1">
      <c r="A529" s="1"/>
    </row>
    <row r="530" spans="1:1" ht="15.9" customHeight="1">
      <c r="A530" s="1"/>
    </row>
    <row r="531" spans="1:1" ht="15.9" customHeight="1">
      <c r="A531" s="1"/>
    </row>
    <row r="532" spans="1:1" ht="15.9" customHeight="1">
      <c r="A532" s="1"/>
    </row>
    <row r="533" spans="1:1" ht="15.9" customHeight="1">
      <c r="A533" s="1"/>
    </row>
    <row r="534" spans="1:1" ht="15.9" customHeight="1">
      <c r="A534" s="1"/>
    </row>
    <row r="535" spans="1:1" ht="15.9" customHeight="1">
      <c r="A535" s="1"/>
    </row>
    <row r="536" spans="1:1" ht="15.9" customHeight="1">
      <c r="A536" s="1"/>
    </row>
    <row r="537" spans="1:1" ht="15.9" customHeight="1">
      <c r="A537" s="1"/>
    </row>
    <row r="538" spans="1:1" ht="15.9" customHeight="1">
      <c r="A538" s="1"/>
    </row>
    <row r="539" spans="1:1" ht="15.9" customHeight="1">
      <c r="A539" s="1"/>
    </row>
    <row r="540" spans="1:1" ht="15.9" customHeight="1">
      <c r="A540" s="1"/>
    </row>
    <row r="541" spans="1:1" ht="15.9" customHeight="1">
      <c r="A541" s="1"/>
    </row>
    <row r="542" spans="1:1" ht="15.9" customHeight="1">
      <c r="A542" s="1"/>
    </row>
    <row r="543" spans="1:1" ht="15.9" customHeight="1">
      <c r="A543" s="1"/>
    </row>
    <row r="544" spans="1:1" ht="15.9" customHeight="1">
      <c r="A544" s="1"/>
    </row>
    <row r="545" spans="1:1" ht="15.9" customHeight="1">
      <c r="A545" s="1"/>
    </row>
    <row r="546" spans="1:1" ht="15.9" customHeight="1">
      <c r="A546" s="1"/>
    </row>
    <row r="547" spans="1:1" ht="15.9" customHeight="1">
      <c r="A547" s="1"/>
    </row>
    <row r="548" spans="1:1" ht="15.9" customHeight="1">
      <c r="A548" s="1"/>
    </row>
    <row r="549" spans="1:1" ht="15.9" customHeight="1">
      <c r="A549" s="1"/>
    </row>
    <row r="550" spans="1:1" ht="15.9" customHeight="1">
      <c r="A550" s="1"/>
    </row>
    <row r="551" spans="1:1" ht="15.9" customHeight="1">
      <c r="A551" s="1"/>
    </row>
    <row r="552" spans="1:1" ht="15.9" customHeight="1">
      <c r="A552" s="1"/>
    </row>
    <row r="553" spans="1:1" ht="15.9" customHeight="1">
      <c r="A553" s="1"/>
    </row>
    <row r="554" spans="1:1" ht="15.9" customHeight="1">
      <c r="A554" s="1"/>
    </row>
    <row r="555" spans="1:1" ht="15.9" customHeight="1">
      <c r="A555" s="1"/>
    </row>
    <row r="556" spans="1:1" ht="15.9" customHeight="1">
      <c r="A556" s="1"/>
    </row>
    <row r="557" spans="1:1" ht="15.9" customHeight="1">
      <c r="A557" s="1"/>
    </row>
    <row r="558" spans="1:1" ht="15.9" customHeight="1">
      <c r="A558" s="1"/>
    </row>
    <row r="559" spans="1:1" ht="15.9" customHeight="1">
      <c r="A559" s="1"/>
    </row>
    <row r="560" spans="1:1" ht="15.9" customHeight="1">
      <c r="A560" s="1"/>
    </row>
    <row r="561" spans="1:1" ht="15.9" customHeight="1">
      <c r="A561" s="1"/>
    </row>
    <row r="562" spans="1:1" ht="15.9" customHeight="1">
      <c r="A562" s="1"/>
    </row>
    <row r="563" spans="1:1" ht="15.9" customHeight="1">
      <c r="A563" s="1"/>
    </row>
    <row r="564" spans="1:1" ht="15.9" customHeight="1">
      <c r="A564" s="1"/>
    </row>
    <row r="565" spans="1:1" ht="15.9" customHeight="1">
      <c r="A565" s="1"/>
    </row>
    <row r="566" spans="1:1" ht="15.9" customHeight="1">
      <c r="A566" s="1"/>
    </row>
    <row r="567" spans="1:1" ht="15.9" customHeight="1">
      <c r="A567" s="1"/>
    </row>
    <row r="568" spans="1:1" ht="15.9" customHeight="1">
      <c r="A568" s="1"/>
    </row>
    <row r="569" spans="1:1" ht="15.9" customHeight="1">
      <c r="A569" s="1"/>
    </row>
    <row r="570" spans="1:1" ht="15.9" customHeight="1">
      <c r="A570" s="1"/>
    </row>
    <row r="571" spans="1:1" ht="15.9" customHeight="1">
      <c r="A571" s="1"/>
    </row>
    <row r="572" spans="1:1" ht="15.9" customHeight="1">
      <c r="A572" s="1"/>
    </row>
    <row r="573" spans="1:1" ht="15.9" customHeight="1">
      <c r="A573" s="1"/>
    </row>
    <row r="574" spans="1:1" ht="15.9" customHeight="1">
      <c r="A574" s="1"/>
    </row>
    <row r="575" spans="1:1" ht="15.9" customHeight="1">
      <c r="A575" s="1"/>
    </row>
    <row r="576" spans="1:1" ht="15.9" customHeight="1">
      <c r="A576" s="1"/>
    </row>
    <row r="577" spans="1:1" ht="15.9" customHeight="1">
      <c r="A577" s="1"/>
    </row>
    <row r="578" spans="1:1" ht="15.9" customHeight="1">
      <c r="A578" s="1"/>
    </row>
    <row r="579" spans="1:1" ht="15.9" customHeight="1">
      <c r="A579" s="1"/>
    </row>
    <row r="580" spans="1:1" ht="15.9" customHeight="1">
      <c r="A580" s="1"/>
    </row>
    <row r="581" spans="1:1" ht="15.9" customHeight="1">
      <c r="A581" s="1"/>
    </row>
    <row r="582" spans="1:1" ht="15.9" customHeight="1">
      <c r="A582" s="1"/>
    </row>
    <row r="583" spans="1:1" ht="15.9" customHeight="1">
      <c r="A583" s="1"/>
    </row>
    <row r="584" spans="1:1" ht="15.9" customHeight="1">
      <c r="A584" s="1"/>
    </row>
    <row r="585" spans="1:1" ht="15.9" customHeight="1">
      <c r="A585" s="1"/>
    </row>
    <row r="586" spans="1:1" ht="15.9" customHeight="1">
      <c r="A586" s="1"/>
    </row>
    <row r="587" spans="1:1" ht="15.9" customHeight="1">
      <c r="A587" s="1"/>
    </row>
    <row r="588" spans="1:1" ht="15.9" customHeight="1">
      <c r="A588" s="1"/>
    </row>
    <row r="589" spans="1:1" ht="15.9" customHeight="1">
      <c r="A589" s="1"/>
    </row>
    <row r="590" spans="1:1" ht="15.9" customHeight="1">
      <c r="A590" s="1"/>
    </row>
    <row r="591" spans="1:1" ht="15.9" customHeight="1">
      <c r="A591" s="1"/>
    </row>
    <row r="592" spans="1:1" ht="15.9" customHeight="1">
      <c r="A592" s="1"/>
    </row>
    <row r="593" spans="1:1" ht="15.9" customHeight="1">
      <c r="A593" s="1"/>
    </row>
    <row r="594" spans="1:1" ht="15.9" customHeight="1">
      <c r="A594" s="1"/>
    </row>
    <row r="595" spans="1:1" ht="15.9" customHeight="1">
      <c r="A595" s="1"/>
    </row>
    <row r="596" spans="1:1" ht="15.9" customHeight="1">
      <c r="A596" s="1"/>
    </row>
    <row r="597" spans="1:1" ht="15.9" customHeight="1">
      <c r="A597" s="1"/>
    </row>
    <row r="598" spans="1:1" ht="15.9" customHeight="1">
      <c r="A598" s="1"/>
    </row>
    <row r="599" spans="1:1" ht="15.9" customHeight="1">
      <c r="A599" s="1"/>
    </row>
    <row r="600" spans="1:1" ht="15.9" customHeight="1">
      <c r="A600" s="1"/>
    </row>
    <row r="601" spans="1:1" ht="15.9" customHeight="1">
      <c r="A601" s="1"/>
    </row>
    <row r="602" spans="1:1" ht="15.9" customHeight="1">
      <c r="A602" s="1"/>
    </row>
    <row r="603" spans="1:1" ht="15.9" customHeight="1">
      <c r="A603" s="1"/>
    </row>
    <row r="604" spans="1:1" ht="15.9" customHeight="1">
      <c r="A604" s="1"/>
    </row>
    <row r="605" spans="1:1" ht="15.9" customHeight="1">
      <c r="A605" s="1"/>
    </row>
    <row r="606" spans="1:1" ht="15.9" customHeight="1">
      <c r="A606" s="1"/>
    </row>
    <row r="607" spans="1:1" ht="15.9" customHeight="1">
      <c r="A607" s="1"/>
    </row>
    <row r="608" spans="1:1" ht="15.9" customHeight="1">
      <c r="A608" s="1"/>
    </row>
    <row r="609" spans="1:1" ht="15.9" customHeight="1">
      <c r="A609" s="1"/>
    </row>
    <row r="610" spans="1:1" ht="15.9" customHeight="1">
      <c r="A610" s="1"/>
    </row>
    <row r="611" spans="1:1" ht="15.9" customHeight="1">
      <c r="A611" s="1"/>
    </row>
    <row r="612" spans="1:1" ht="15.9" customHeight="1">
      <c r="A612" s="1"/>
    </row>
    <row r="613" spans="1:1" ht="15.9" customHeight="1">
      <c r="A613" s="1"/>
    </row>
    <row r="614" spans="1:1" ht="15.9" customHeight="1">
      <c r="A614" s="1"/>
    </row>
    <row r="615" spans="1:1" ht="15.9" customHeight="1">
      <c r="A615" s="1"/>
    </row>
    <row r="616" spans="1:1" ht="15.9" customHeight="1">
      <c r="A616" s="1"/>
    </row>
    <row r="617" spans="1:1" ht="15.9" customHeight="1">
      <c r="A617" s="1"/>
    </row>
    <row r="618" spans="1:1" ht="15.9" customHeight="1">
      <c r="A618" s="1"/>
    </row>
    <row r="619" spans="1:1" ht="15.9" customHeight="1">
      <c r="A619" s="1"/>
    </row>
    <row r="620" spans="1:1" ht="15.9" customHeight="1">
      <c r="A620" s="1"/>
    </row>
    <row r="621" spans="1:1" ht="15.9" customHeight="1">
      <c r="A621" s="1"/>
    </row>
    <row r="622" spans="1:1" ht="15.9" customHeight="1">
      <c r="A622" s="1"/>
    </row>
    <row r="623" spans="1:1" ht="15.9" customHeight="1">
      <c r="A623" s="1"/>
    </row>
    <row r="624" spans="1:1" ht="15.9" customHeight="1">
      <c r="A624" s="1"/>
    </row>
    <row r="625" spans="1:1" ht="15.9" customHeight="1">
      <c r="A625" s="1"/>
    </row>
    <row r="626" spans="1:1" ht="15.9" customHeight="1">
      <c r="A626" s="1"/>
    </row>
    <row r="627" spans="1:1" ht="15.9" customHeight="1">
      <c r="A627" s="1"/>
    </row>
    <row r="628" spans="1:1" ht="15.9" customHeight="1">
      <c r="A628" s="1"/>
    </row>
    <row r="629" spans="1:1" ht="15.9" customHeight="1">
      <c r="A629" s="1"/>
    </row>
    <row r="630" spans="1:1" ht="15.9" customHeight="1">
      <c r="A630" s="1"/>
    </row>
    <row r="631" spans="1:1" ht="15.9" customHeight="1">
      <c r="A631" s="1"/>
    </row>
    <row r="632" spans="1:1" ht="15.9" customHeight="1">
      <c r="A632" s="1"/>
    </row>
    <row r="633" spans="1:1" ht="15.9" customHeight="1">
      <c r="A633" s="1"/>
    </row>
    <row r="634" spans="1:1" ht="15.9" customHeight="1">
      <c r="A634" s="1"/>
    </row>
    <row r="635" spans="1:1" ht="15.9" customHeight="1">
      <c r="A635" s="1"/>
    </row>
    <row r="636" spans="1:1" ht="15.9" customHeight="1">
      <c r="A636" s="1"/>
    </row>
    <row r="637" spans="1:1" ht="15.9" customHeight="1">
      <c r="A637" s="1"/>
    </row>
    <row r="638" spans="1:1" ht="15.9" customHeight="1">
      <c r="A638" s="1"/>
    </row>
    <row r="639" spans="1:1" ht="15.9" customHeight="1">
      <c r="A639" s="1"/>
    </row>
    <row r="640" spans="1:1" ht="15.9" customHeight="1">
      <c r="A640" s="1"/>
    </row>
    <row r="641" spans="1:1" ht="15.9" customHeight="1">
      <c r="A641" s="1"/>
    </row>
    <row r="642" spans="1:1" ht="15.9" customHeight="1">
      <c r="A642" s="1"/>
    </row>
    <row r="643" spans="1:1" ht="15.9" customHeight="1">
      <c r="A643" s="1"/>
    </row>
    <row r="644" spans="1:1" ht="15.9" customHeight="1">
      <c r="A644" s="1"/>
    </row>
    <row r="645" spans="1:1" ht="15.9" customHeight="1">
      <c r="A645" s="1"/>
    </row>
    <row r="646" spans="1:1" ht="15.9" customHeight="1">
      <c r="A646" s="1"/>
    </row>
    <row r="647" spans="1:1" ht="15.9" customHeight="1">
      <c r="A647" s="1"/>
    </row>
    <row r="648" spans="1:1" ht="15.9" customHeight="1">
      <c r="A648" s="1"/>
    </row>
    <row r="649" spans="1:1" ht="15.9" customHeight="1">
      <c r="A649" s="1"/>
    </row>
    <row r="650" spans="1:1" ht="15.9" customHeight="1">
      <c r="A650" s="1"/>
    </row>
    <row r="651" spans="1:1" ht="15.9" customHeight="1">
      <c r="A651" s="1"/>
    </row>
    <row r="652" spans="1:1" ht="15.9" customHeight="1">
      <c r="A652" s="1"/>
    </row>
    <row r="653" spans="1:1" ht="15.9" customHeight="1">
      <c r="A653" s="1"/>
    </row>
    <row r="654" spans="1:1" ht="15.9" customHeight="1">
      <c r="A654" s="1"/>
    </row>
    <row r="655" spans="1:1" ht="15.9" customHeight="1">
      <c r="A655" s="1"/>
    </row>
    <row r="656" spans="1:1" ht="15.9" customHeight="1">
      <c r="A656" s="1"/>
    </row>
    <row r="657" spans="1:1" ht="15.9" customHeight="1">
      <c r="A657" s="1"/>
    </row>
    <row r="658" spans="1:1" ht="15.9" customHeight="1">
      <c r="A658" s="1"/>
    </row>
    <row r="659" spans="1:1" ht="15.9" customHeight="1">
      <c r="A659" s="1"/>
    </row>
    <row r="660" spans="1:1" ht="15.9" customHeight="1">
      <c r="A660" s="1"/>
    </row>
    <row r="661" spans="1:1" ht="15.9" customHeight="1">
      <c r="A661" s="1"/>
    </row>
    <row r="662" spans="1:1" ht="15.9" customHeight="1">
      <c r="A662" s="1"/>
    </row>
    <row r="663" spans="1:1" ht="15.9" customHeight="1">
      <c r="A663" s="1"/>
    </row>
    <row r="664" spans="1:1" ht="15.9" customHeight="1">
      <c r="A664" s="1"/>
    </row>
    <row r="665" spans="1:1" ht="15.9" customHeight="1">
      <c r="A665" s="1"/>
    </row>
    <row r="666" spans="1:1" ht="15.9" customHeight="1">
      <c r="A666" s="1"/>
    </row>
    <row r="667" spans="1:1" ht="15.9" customHeight="1">
      <c r="A667" s="1"/>
    </row>
    <row r="668" spans="1:1" ht="15.9" customHeight="1">
      <c r="A668" s="1"/>
    </row>
    <row r="669" spans="1:1" ht="15.9" customHeight="1">
      <c r="A669" s="1"/>
    </row>
    <row r="670" spans="1:1" ht="15.9" customHeight="1">
      <c r="A670" s="1"/>
    </row>
    <row r="671" spans="1:1" ht="15.9" customHeight="1">
      <c r="A671" s="1"/>
    </row>
    <row r="672" spans="1:1" ht="15.9" customHeight="1">
      <c r="A672" s="1"/>
    </row>
    <row r="673" spans="1:1" ht="15.9" customHeight="1">
      <c r="A673" s="1"/>
    </row>
    <row r="674" spans="1:1" ht="15.9" customHeight="1">
      <c r="A674" s="1"/>
    </row>
    <row r="675" spans="1:1" ht="15.9" customHeight="1">
      <c r="A675" s="1"/>
    </row>
    <row r="676" spans="1:1" ht="15.9" customHeight="1">
      <c r="A676" s="1"/>
    </row>
    <row r="677" spans="1:1" ht="15.9" customHeight="1">
      <c r="A677" s="1"/>
    </row>
    <row r="678" spans="1:1" ht="15.9" customHeight="1">
      <c r="A678" s="1"/>
    </row>
    <row r="679" spans="1:1" ht="15.9" customHeight="1">
      <c r="A679" s="1"/>
    </row>
    <row r="680" spans="1:1" ht="15.9" customHeight="1">
      <c r="A680" s="1"/>
    </row>
    <row r="681" spans="1:1" ht="15.9" customHeight="1">
      <c r="A681" s="1"/>
    </row>
    <row r="682" spans="1:1" ht="15.9" customHeight="1">
      <c r="A682" s="1"/>
    </row>
    <row r="683" spans="1:1" ht="15.9" customHeight="1">
      <c r="A683" s="1"/>
    </row>
    <row r="684" spans="1:1" ht="15.9" customHeight="1">
      <c r="A684" s="1"/>
    </row>
    <row r="685" spans="1:1" ht="15.9" customHeight="1">
      <c r="A685" s="1"/>
    </row>
    <row r="686" spans="1:1" ht="15.9" customHeight="1">
      <c r="A686" s="1"/>
    </row>
    <row r="687" spans="1:1" ht="15.9" customHeight="1">
      <c r="A687" s="1"/>
    </row>
    <row r="688" spans="1:1" ht="15.9" customHeight="1">
      <c r="A688" s="1"/>
    </row>
    <row r="689" spans="1:1" ht="15.9" customHeight="1">
      <c r="A689" s="1"/>
    </row>
    <row r="690" spans="1:1" ht="15.9" customHeight="1">
      <c r="A690" s="1"/>
    </row>
    <row r="691" spans="1:1" ht="15.9" customHeight="1">
      <c r="A691" s="1"/>
    </row>
    <row r="692" spans="1:1" ht="15.9" customHeight="1">
      <c r="A692" s="1"/>
    </row>
    <row r="693" spans="1:1" ht="15.9" customHeight="1">
      <c r="A693" s="1"/>
    </row>
    <row r="694" spans="1:1" ht="15.9" customHeight="1">
      <c r="A694" s="1"/>
    </row>
    <row r="695" spans="1:1" ht="15.9" customHeight="1">
      <c r="A695" s="1"/>
    </row>
    <row r="696" spans="1:1" ht="15.9" customHeight="1">
      <c r="A696" s="1"/>
    </row>
    <row r="697" spans="1:1" ht="15.9" customHeight="1">
      <c r="A697" s="1"/>
    </row>
    <row r="698" spans="1:1" ht="15.9" customHeight="1">
      <c r="A698" s="1"/>
    </row>
    <row r="699" spans="1:1" ht="15.9" customHeight="1">
      <c r="A699" s="1"/>
    </row>
    <row r="700" spans="1:1" ht="15.9" customHeight="1">
      <c r="A700" s="1"/>
    </row>
    <row r="701" spans="1:1" ht="15.9" customHeight="1">
      <c r="A701" s="1"/>
    </row>
    <row r="702" spans="1:1" ht="15.9" customHeight="1">
      <c r="A702" s="1"/>
    </row>
    <row r="703" spans="1:1" ht="15.9" customHeight="1">
      <c r="A703" s="1"/>
    </row>
    <row r="704" spans="1:1" ht="15.9" customHeight="1">
      <c r="A704" s="1"/>
    </row>
    <row r="705" spans="1:1" ht="15.9" customHeight="1">
      <c r="A705" s="1"/>
    </row>
    <row r="706" spans="1:1" ht="15.9" customHeight="1">
      <c r="A706" s="1"/>
    </row>
    <row r="707" spans="1:1" ht="15.9" customHeight="1">
      <c r="A707" s="1"/>
    </row>
    <row r="708" spans="1:1" ht="15.9" customHeight="1">
      <c r="A708" s="1"/>
    </row>
    <row r="709" spans="1:1" ht="15.9" customHeight="1">
      <c r="A709" s="1"/>
    </row>
    <row r="710" spans="1:1" ht="15.9" customHeight="1">
      <c r="A710" s="1"/>
    </row>
    <row r="711" spans="1:1" ht="15.9" customHeight="1">
      <c r="A711" s="1"/>
    </row>
    <row r="712" spans="1:1" ht="15.9" customHeight="1">
      <c r="A712" s="1"/>
    </row>
    <row r="713" spans="1:1" ht="15.9" customHeight="1">
      <c r="A713" s="1"/>
    </row>
    <row r="714" spans="1:1" ht="15.9" customHeight="1">
      <c r="A714" s="1"/>
    </row>
    <row r="715" spans="1:1" ht="15.9" customHeight="1">
      <c r="A715" s="1"/>
    </row>
    <row r="716" spans="1:1" ht="15.9" customHeight="1">
      <c r="A716" s="1"/>
    </row>
    <row r="717" spans="1:1" ht="15.9" customHeight="1">
      <c r="A717" s="1"/>
    </row>
    <row r="718" spans="1:1" ht="15.9" customHeight="1">
      <c r="A718" s="1"/>
    </row>
    <row r="719" spans="1:1" ht="15.9" customHeight="1">
      <c r="A719" s="1"/>
    </row>
    <row r="720" spans="1:1" ht="15.9" customHeight="1">
      <c r="A720" s="1"/>
    </row>
    <row r="721" spans="1:1" ht="15.9" customHeight="1">
      <c r="A721" s="1"/>
    </row>
    <row r="722" spans="1:1" ht="15.9" customHeight="1">
      <c r="A722" s="1"/>
    </row>
    <row r="723" spans="1:1" ht="15.9" customHeight="1">
      <c r="A723" s="1"/>
    </row>
    <row r="724" spans="1:1" ht="15.9" customHeight="1">
      <c r="A724" s="1"/>
    </row>
    <row r="725" spans="1:1" ht="15.9" customHeight="1">
      <c r="A725" s="1"/>
    </row>
    <row r="726" spans="1:1" ht="15.9" customHeight="1">
      <c r="A726" s="1"/>
    </row>
    <row r="727" spans="1:1" ht="15.9" customHeight="1">
      <c r="A727" s="1"/>
    </row>
    <row r="728" spans="1:1" ht="15.9" customHeight="1">
      <c r="A728" s="1"/>
    </row>
    <row r="729" spans="1:1" ht="15.9" customHeight="1">
      <c r="A729" s="1"/>
    </row>
    <row r="730" spans="1:1" ht="15.9" customHeight="1">
      <c r="A730" s="1"/>
    </row>
    <row r="731" spans="1:1" ht="15.9" customHeight="1">
      <c r="A731" s="1"/>
    </row>
    <row r="732" spans="1:1" ht="15.9" customHeight="1">
      <c r="A732" s="1"/>
    </row>
    <row r="733" spans="1:1" ht="15.9" customHeight="1">
      <c r="A733" s="1"/>
    </row>
    <row r="734" spans="1:1" ht="15.9" customHeight="1">
      <c r="A734" s="1"/>
    </row>
    <row r="735" spans="1:1" ht="15.9" customHeight="1">
      <c r="A735" s="1"/>
    </row>
    <row r="736" spans="1:1" ht="15.9" customHeight="1">
      <c r="A736" s="1"/>
    </row>
    <row r="737" spans="1:1" ht="15.9" customHeight="1">
      <c r="A737" s="1"/>
    </row>
    <row r="738" spans="1:1" ht="15.9" customHeight="1">
      <c r="A738" s="1"/>
    </row>
    <row r="739" spans="1:1" ht="15.9" customHeight="1">
      <c r="A739" s="1"/>
    </row>
    <row r="740" spans="1:1" ht="15.9" customHeight="1">
      <c r="A740" s="1"/>
    </row>
    <row r="741" spans="1:1" ht="15.9" customHeight="1">
      <c r="A741" s="1"/>
    </row>
    <row r="742" spans="1:1" ht="15.9" customHeight="1">
      <c r="A742" s="1"/>
    </row>
    <row r="743" spans="1:1" ht="15.9" customHeight="1">
      <c r="A743" s="1"/>
    </row>
    <row r="744" spans="1:1" ht="15.9" customHeight="1">
      <c r="A744" s="1"/>
    </row>
    <row r="745" spans="1:1" ht="15.9" customHeight="1">
      <c r="A745" s="1"/>
    </row>
    <row r="746" spans="1:1" ht="15.9" customHeight="1">
      <c r="A746" s="1"/>
    </row>
    <row r="747" spans="1:1" ht="15.9" customHeight="1">
      <c r="A747" s="1"/>
    </row>
    <row r="748" spans="1:1" ht="15.9" customHeight="1">
      <c r="A748" s="1"/>
    </row>
    <row r="749" spans="1:1" ht="15.9" customHeight="1">
      <c r="A749" s="1"/>
    </row>
    <row r="750" spans="1:1" ht="15.9" customHeight="1">
      <c r="A750" s="1"/>
    </row>
    <row r="751" spans="1:1" ht="15.9" customHeight="1">
      <c r="A751" s="1"/>
    </row>
    <row r="752" spans="1:1" ht="15.9" customHeight="1">
      <c r="A752" s="1"/>
    </row>
    <row r="753" spans="1:1" ht="15.9" customHeight="1">
      <c r="A753" s="1"/>
    </row>
    <row r="754" spans="1:1" ht="15.9" customHeight="1">
      <c r="A754" s="1"/>
    </row>
    <row r="755" spans="1:1" ht="15.9" customHeight="1">
      <c r="A755" s="1"/>
    </row>
    <row r="756" spans="1:1" ht="15.9" customHeight="1">
      <c r="A756" s="1"/>
    </row>
    <row r="757" spans="1:1" ht="15.9" customHeight="1">
      <c r="A757" s="1"/>
    </row>
    <row r="758" spans="1:1" ht="15.9" customHeight="1">
      <c r="A758" s="1"/>
    </row>
    <row r="759" spans="1:1" ht="15.9" customHeight="1">
      <c r="A759" s="1"/>
    </row>
    <row r="760" spans="1:1" ht="15.9" customHeight="1">
      <c r="A760" s="1"/>
    </row>
    <row r="761" spans="1:1" ht="15.9" customHeight="1">
      <c r="A761" s="1"/>
    </row>
    <row r="762" spans="1:1" ht="15.9" customHeight="1">
      <c r="A762" s="1"/>
    </row>
    <row r="763" spans="1:1" ht="15.9" customHeight="1">
      <c r="A763" s="1"/>
    </row>
    <row r="764" spans="1:1" ht="15.9" customHeight="1">
      <c r="A764" s="1"/>
    </row>
    <row r="765" spans="1:1" ht="15.9" customHeight="1">
      <c r="A765" s="1"/>
    </row>
    <row r="766" spans="1:1" ht="15.9" customHeight="1">
      <c r="A766" s="1"/>
    </row>
    <row r="767" spans="1:1" ht="15.9" customHeight="1">
      <c r="A767" s="1"/>
    </row>
    <row r="768" spans="1:1" ht="15.9" customHeight="1">
      <c r="A768" s="1"/>
    </row>
    <row r="769" spans="1:1" ht="15.9" customHeight="1">
      <c r="A769" s="1"/>
    </row>
    <row r="770" spans="1:1" ht="15.9" customHeight="1">
      <c r="A770" s="1"/>
    </row>
    <row r="771" spans="1:1" ht="15.9" customHeight="1">
      <c r="A771" s="1"/>
    </row>
    <row r="772" spans="1:1" ht="15.9" customHeight="1">
      <c r="A772" s="1"/>
    </row>
    <row r="773" spans="1:1" ht="15.9" customHeight="1">
      <c r="A773" s="1"/>
    </row>
    <row r="774" spans="1:1" ht="15.9" customHeight="1">
      <c r="A774" s="1"/>
    </row>
    <row r="775" spans="1:1" ht="15.9" customHeight="1">
      <c r="A775" s="1"/>
    </row>
    <row r="776" spans="1:1" ht="15.9" customHeight="1">
      <c r="A776" s="1"/>
    </row>
    <row r="777" spans="1:1" ht="15.9" customHeight="1">
      <c r="A777" s="1"/>
    </row>
    <row r="778" spans="1:1" ht="15.9" customHeight="1">
      <c r="A778" s="1"/>
    </row>
    <row r="779" spans="1:1" ht="15.9" customHeight="1">
      <c r="A779" s="1"/>
    </row>
    <row r="780" spans="1:1" ht="15.9" customHeight="1">
      <c r="A780" s="1"/>
    </row>
    <row r="781" spans="1:1" ht="15.9" customHeight="1">
      <c r="A781" s="1"/>
    </row>
    <row r="782" spans="1:1" ht="15.9" customHeight="1">
      <c r="A782" s="1"/>
    </row>
    <row r="783" spans="1:1" ht="15.9" customHeight="1">
      <c r="A783" s="1"/>
    </row>
    <row r="784" spans="1:1" ht="15.9" customHeight="1">
      <c r="A784" s="1"/>
    </row>
    <row r="785" spans="1:1" ht="15.9" customHeight="1">
      <c r="A785" s="1"/>
    </row>
    <row r="786" spans="1:1" ht="15.9" customHeight="1">
      <c r="A786" s="1"/>
    </row>
    <row r="787" spans="1:1" ht="15.9" customHeight="1">
      <c r="A787" s="1"/>
    </row>
    <row r="788" spans="1:1" ht="15.9" customHeight="1">
      <c r="A788" s="1"/>
    </row>
    <row r="789" spans="1:1" ht="15.9" customHeight="1">
      <c r="A789" s="1"/>
    </row>
    <row r="790" spans="1:1" ht="15.9" customHeight="1">
      <c r="A790" s="1"/>
    </row>
    <row r="791" spans="1:1" ht="15.9" customHeight="1">
      <c r="A791" s="1"/>
    </row>
    <row r="792" spans="1:1" ht="15.9" customHeight="1">
      <c r="A792" s="1"/>
    </row>
    <row r="793" spans="1:1" ht="15.9" customHeight="1">
      <c r="A793" s="1"/>
    </row>
    <row r="794" spans="1:1" ht="15.9" customHeight="1">
      <c r="A794" s="1"/>
    </row>
    <row r="795" spans="1:1" ht="15.9" customHeight="1">
      <c r="A795" s="1"/>
    </row>
    <row r="796" spans="1:1" ht="15.9" customHeight="1">
      <c r="A796" s="1"/>
    </row>
    <row r="797" spans="1:1" ht="15.9" customHeight="1">
      <c r="A797" s="1"/>
    </row>
    <row r="798" spans="1:1" ht="15.9" customHeight="1">
      <c r="A798" s="1"/>
    </row>
    <row r="799" spans="1:1" ht="15.9" customHeight="1">
      <c r="A799" s="1"/>
    </row>
    <row r="800" spans="1:1" ht="15.9" customHeight="1">
      <c r="A800" s="1"/>
    </row>
    <row r="801" spans="1:1" ht="15.9" customHeight="1">
      <c r="A801" s="1"/>
    </row>
    <row r="802" spans="1:1" ht="15.9" customHeight="1">
      <c r="A802" s="1"/>
    </row>
    <row r="803" spans="1:1" ht="15.9" customHeight="1">
      <c r="A803" s="1"/>
    </row>
    <row r="804" spans="1:1" ht="15.9" customHeight="1">
      <c r="A804" s="1"/>
    </row>
    <row r="805" spans="1:1" ht="15.9" customHeight="1">
      <c r="A805" s="1"/>
    </row>
    <row r="806" spans="1:1" ht="15.9" customHeight="1">
      <c r="A806" s="1"/>
    </row>
    <row r="807" spans="1:1" ht="15.9" customHeight="1">
      <c r="A807" s="1"/>
    </row>
    <row r="808" spans="1:1" ht="15.9" customHeight="1">
      <c r="A808" s="1"/>
    </row>
    <row r="809" spans="1:1" ht="15.9" customHeight="1">
      <c r="A809" s="1"/>
    </row>
    <row r="810" spans="1:1" ht="15.9" customHeight="1">
      <c r="A810" s="1"/>
    </row>
    <row r="811" spans="1:1" ht="15.9" customHeight="1">
      <c r="A811" s="1"/>
    </row>
    <row r="812" spans="1:1" ht="15.9" customHeight="1">
      <c r="A812" s="1"/>
    </row>
    <row r="813" spans="1:1" ht="15.9" customHeight="1">
      <c r="A813" s="1"/>
    </row>
    <row r="814" spans="1:1" ht="15.9" customHeight="1">
      <c r="A814" s="1"/>
    </row>
    <row r="815" spans="1:1" ht="15.9" customHeight="1">
      <c r="A815" s="1"/>
    </row>
    <row r="816" spans="1:1" ht="15.9" customHeight="1">
      <c r="A816" s="1"/>
    </row>
    <row r="817" spans="1:1" ht="15.9" customHeight="1">
      <c r="A817" s="1"/>
    </row>
    <row r="818" spans="1:1" ht="15.9" customHeight="1">
      <c r="A818" s="1"/>
    </row>
    <row r="819" spans="1:1" ht="15.9" customHeight="1">
      <c r="A819" s="1"/>
    </row>
    <row r="820" spans="1:1" ht="15.9" customHeight="1">
      <c r="A820" s="1"/>
    </row>
    <row r="821" spans="1:1" ht="15.9" customHeight="1">
      <c r="A821" s="1"/>
    </row>
    <row r="822" spans="1:1" ht="15.9" customHeight="1">
      <c r="A822" s="1"/>
    </row>
    <row r="823" spans="1:1" ht="15.9" customHeight="1">
      <c r="A823" s="1"/>
    </row>
    <row r="824" spans="1:1" ht="15.9" customHeight="1">
      <c r="A824" s="1"/>
    </row>
    <row r="825" spans="1:1" ht="15.9" customHeight="1">
      <c r="A825" s="1"/>
    </row>
    <row r="826" spans="1:1" ht="15.9" customHeight="1">
      <c r="A826" s="1"/>
    </row>
    <row r="827" spans="1:1" ht="15.9" customHeight="1">
      <c r="A827" s="1"/>
    </row>
    <row r="828" spans="1:1" ht="15.9" customHeight="1">
      <c r="A828" s="1"/>
    </row>
    <row r="829" spans="1:1" ht="15.9" customHeight="1">
      <c r="A829" s="1"/>
    </row>
    <row r="830" spans="1:1" ht="15.9" customHeight="1">
      <c r="A830" s="1"/>
    </row>
    <row r="831" spans="1:1" ht="15.9" customHeight="1">
      <c r="A831" s="1"/>
    </row>
    <row r="832" spans="1:1" ht="15.9" customHeight="1">
      <c r="A832" s="1"/>
    </row>
    <row r="833" spans="1:1" ht="15.9" customHeight="1">
      <c r="A833" s="1"/>
    </row>
    <row r="834" spans="1:1" ht="15.9" customHeight="1">
      <c r="A834" s="1"/>
    </row>
    <row r="835" spans="1:1" ht="15.9" customHeight="1">
      <c r="A835" s="1"/>
    </row>
    <row r="836" spans="1:1" ht="15.9" customHeight="1">
      <c r="A836" s="1"/>
    </row>
    <row r="837" spans="1:1" ht="15.9" customHeight="1">
      <c r="A837" s="1"/>
    </row>
    <row r="838" spans="1:1" ht="15.9" customHeight="1">
      <c r="A838" s="1"/>
    </row>
    <row r="839" spans="1:1" ht="15.9" customHeight="1">
      <c r="A839" s="1"/>
    </row>
    <row r="840" spans="1:1" ht="15.9" customHeight="1">
      <c r="A840" s="1"/>
    </row>
    <row r="841" spans="1:1" ht="15.9" customHeight="1">
      <c r="A841" s="1"/>
    </row>
    <row r="842" spans="1:1" ht="15.9" customHeight="1">
      <c r="A842" s="1"/>
    </row>
    <row r="843" spans="1:1" ht="15.9" customHeight="1">
      <c r="A843" s="1"/>
    </row>
    <row r="844" spans="1:1" ht="15.9" customHeight="1">
      <c r="A844" s="1"/>
    </row>
    <row r="845" spans="1:1" ht="15.9" customHeight="1">
      <c r="A845" s="1"/>
    </row>
    <row r="846" spans="1:1" ht="15.9" customHeight="1">
      <c r="A846" s="1"/>
    </row>
    <row r="847" spans="1:1" ht="15.9" customHeight="1">
      <c r="A847" s="1"/>
    </row>
    <row r="848" spans="1:1" ht="15.9" customHeight="1">
      <c r="A848" s="1"/>
    </row>
    <row r="849" spans="1:1" ht="15.9" customHeight="1">
      <c r="A849" s="1"/>
    </row>
    <row r="850" spans="1:1" ht="15.9" customHeight="1">
      <c r="A850" s="1"/>
    </row>
    <row r="851" spans="1:1" ht="15.9" customHeight="1">
      <c r="A851" s="1"/>
    </row>
    <row r="852" spans="1:1" ht="15.9" customHeight="1">
      <c r="A852" s="1"/>
    </row>
    <row r="853" spans="1:1" ht="15.9" customHeight="1">
      <c r="A853" s="1"/>
    </row>
    <row r="854" spans="1:1" ht="15.9" customHeight="1">
      <c r="A854" s="1"/>
    </row>
    <row r="855" spans="1:1" ht="15.9" customHeight="1">
      <c r="A855" s="1"/>
    </row>
    <row r="856" spans="1:1" ht="15.9" customHeight="1">
      <c r="A856" s="1"/>
    </row>
    <row r="857" spans="1:1" ht="15.9" customHeight="1">
      <c r="A857" s="1"/>
    </row>
    <row r="858" spans="1:1" ht="15.9" customHeight="1">
      <c r="A858" s="1"/>
    </row>
    <row r="859" spans="1:1" ht="15.9" customHeight="1">
      <c r="A859" s="1"/>
    </row>
    <row r="860" spans="1:1" ht="15.9" customHeight="1">
      <c r="A860" s="1"/>
    </row>
    <row r="861" spans="1:1" ht="15.9" customHeight="1">
      <c r="A861" s="1"/>
    </row>
    <row r="862" spans="1:1" ht="15.9" customHeight="1">
      <c r="A862" s="1"/>
    </row>
    <row r="863" spans="1:1" ht="15.9" customHeight="1">
      <c r="A863" s="1"/>
    </row>
    <row r="864" spans="1:1" ht="15.9" customHeight="1">
      <c r="A864" s="1"/>
    </row>
    <row r="865" spans="1:1" ht="15.9" customHeight="1">
      <c r="A865" s="1"/>
    </row>
    <row r="866" spans="1:1" ht="15.9" customHeight="1">
      <c r="A866" s="1"/>
    </row>
    <row r="867" spans="1:1" ht="15.9" customHeight="1">
      <c r="A867" s="1"/>
    </row>
    <row r="868" spans="1:1" ht="15.9" customHeight="1">
      <c r="A868" s="1"/>
    </row>
    <row r="869" spans="1:1" ht="15.9" customHeight="1">
      <c r="A869" s="1"/>
    </row>
    <row r="870" spans="1:1" ht="15.9" customHeight="1">
      <c r="A870" s="1"/>
    </row>
    <row r="871" spans="1:1" ht="15.9" customHeight="1">
      <c r="A871" s="1"/>
    </row>
    <row r="872" spans="1:1" ht="15.9" customHeight="1">
      <c r="A872" s="1"/>
    </row>
    <row r="873" spans="1:1" ht="15.9" customHeight="1">
      <c r="A873" s="1"/>
    </row>
    <row r="874" spans="1:1" ht="15.9" customHeight="1">
      <c r="A874" s="1"/>
    </row>
    <row r="875" spans="1:1" ht="15.9" customHeight="1">
      <c r="A875" s="1"/>
    </row>
    <row r="876" spans="1:1" ht="15.9" customHeight="1">
      <c r="A876" s="1"/>
    </row>
    <row r="877" spans="1:1" ht="15.9" customHeight="1">
      <c r="A877" s="1"/>
    </row>
    <row r="878" spans="1:1" ht="15.9" customHeight="1">
      <c r="A878" s="1"/>
    </row>
    <row r="879" spans="1:1" ht="15.9" customHeight="1">
      <c r="A879" s="1"/>
    </row>
    <row r="880" spans="1:1" ht="15.9" customHeight="1">
      <c r="A880" s="1"/>
    </row>
    <row r="881" spans="1:1" ht="15.9" customHeight="1">
      <c r="A881" s="1"/>
    </row>
    <row r="882" spans="1:1" ht="15.9" customHeight="1">
      <c r="A882" s="1"/>
    </row>
    <row r="883" spans="1:1" ht="15.9" customHeight="1">
      <c r="A883" s="1"/>
    </row>
    <row r="884" spans="1:1" ht="15.9" customHeight="1">
      <c r="A884" s="1"/>
    </row>
    <row r="885" spans="1:1" ht="15.9" customHeight="1">
      <c r="A885" s="1"/>
    </row>
    <row r="886" spans="1:1" ht="15.9" customHeight="1">
      <c r="A886" s="1"/>
    </row>
    <row r="887" spans="1:1" ht="15.9" customHeight="1">
      <c r="A887" s="1"/>
    </row>
    <row r="888" spans="1:1" ht="15.9" customHeight="1">
      <c r="A888" s="1"/>
    </row>
    <row r="889" spans="1:1" ht="15.9" customHeight="1">
      <c r="A889" s="1"/>
    </row>
    <row r="890" spans="1:1" ht="15.9" customHeight="1">
      <c r="A890" s="1"/>
    </row>
    <row r="891" spans="1:1" ht="15.9" customHeight="1">
      <c r="A891" s="1"/>
    </row>
    <row r="892" spans="1:1" ht="15.9" customHeight="1">
      <c r="A892" s="1"/>
    </row>
    <row r="893" spans="1:1" ht="15.9" customHeight="1">
      <c r="A893" s="1"/>
    </row>
    <row r="894" spans="1:1" ht="15.9" customHeight="1">
      <c r="A894" s="1"/>
    </row>
    <row r="895" spans="1:1" ht="15.9" customHeight="1">
      <c r="A895" s="1"/>
    </row>
    <row r="896" spans="1:1" ht="15.9" customHeight="1">
      <c r="A896" s="1"/>
    </row>
    <row r="897" spans="1:1" ht="15.9" customHeight="1">
      <c r="A897" s="1"/>
    </row>
    <row r="898" spans="1:1" ht="15.9" customHeight="1">
      <c r="A898" s="1"/>
    </row>
    <row r="899" spans="1:1" ht="15.9" customHeight="1">
      <c r="A899" s="1"/>
    </row>
    <row r="900" spans="1:1" ht="15.9" customHeight="1">
      <c r="A900" s="1"/>
    </row>
    <row r="901" spans="1:1" ht="15.9" customHeight="1">
      <c r="A901" s="1"/>
    </row>
    <row r="902" spans="1:1" ht="15.9" customHeight="1">
      <c r="A902" s="1"/>
    </row>
    <row r="903" spans="1:1" ht="15.9" customHeight="1">
      <c r="A903" s="1"/>
    </row>
    <row r="904" spans="1:1" ht="15.9" customHeight="1">
      <c r="A904" s="1"/>
    </row>
    <row r="905" spans="1:1" ht="15.9" customHeight="1">
      <c r="A905" s="1"/>
    </row>
    <row r="906" spans="1:1" ht="15.9" customHeight="1">
      <c r="A906" s="1"/>
    </row>
    <row r="907" spans="1:1" ht="15.9" customHeight="1">
      <c r="A907" s="1"/>
    </row>
    <row r="908" spans="1:1" ht="15.9" customHeight="1">
      <c r="A908" s="1"/>
    </row>
    <row r="909" spans="1:1" ht="15.9" customHeight="1">
      <c r="A909" s="1"/>
    </row>
    <row r="910" spans="1:1" ht="15.9" customHeight="1">
      <c r="A910" s="1"/>
    </row>
    <row r="911" spans="1:1" ht="15.9" customHeight="1">
      <c r="A911" s="1"/>
    </row>
    <row r="912" spans="1:1" ht="15.9" customHeight="1">
      <c r="A912" s="1"/>
    </row>
    <row r="913" spans="1:1" ht="15.9" customHeight="1">
      <c r="A913" s="1"/>
    </row>
    <row r="914" spans="1:1" ht="15.9" customHeight="1">
      <c r="A914" s="1"/>
    </row>
    <row r="915" spans="1:1" ht="15.9" customHeight="1">
      <c r="A915" s="1"/>
    </row>
    <row r="916" spans="1:1" ht="15.9" customHeight="1">
      <c r="A916" s="1"/>
    </row>
    <row r="917" spans="1:1" ht="15.9" customHeight="1">
      <c r="A917" s="1"/>
    </row>
    <row r="918" spans="1:1" ht="15.9" customHeight="1">
      <c r="A918" s="1"/>
    </row>
    <row r="919" spans="1:1" ht="15.9" customHeight="1">
      <c r="A919" s="1"/>
    </row>
    <row r="920" spans="1:1" ht="15.9" customHeight="1">
      <c r="A920" s="1"/>
    </row>
    <row r="921" spans="1:1" ht="15.9" customHeight="1">
      <c r="A921" s="1"/>
    </row>
    <row r="922" spans="1:1" ht="15.9" customHeight="1">
      <c r="A922" s="1"/>
    </row>
    <row r="923" spans="1:1" ht="15.9" customHeight="1">
      <c r="A923" s="1"/>
    </row>
    <row r="924" spans="1:1" ht="15.9" customHeight="1">
      <c r="A924" s="1"/>
    </row>
    <row r="925" spans="1:1" ht="15.9" customHeight="1">
      <c r="A925" s="1"/>
    </row>
    <row r="926" spans="1:1" ht="15.9" customHeight="1">
      <c r="A926" s="1"/>
    </row>
    <row r="927" spans="1:1" ht="15.9" customHeight="1">
      <c r="A927" s="1"/>
    </row>
    <row r="928" spans="1:1" ht="15.9" customHeight="1">
      <c r="A928" s="1"/>
    </row>
    <row r="929" spans="1:1" ht="15.9" customHeight="1">
      <c r="A929" s="1"/>
    </row>
    <row r="930" spans="1:1" ht="15.9" customHeight="1">
      <c r="A930" s="1"/>
    </row>
    <row r="931" spans="1:1" ht="15.9" customHeight="1">
      <c r="A931" s="1"/>
    </row>
    <row r="932" spans="1:1" ht="15.9" customHeight="1">
      <c r="A932" s="1"/>
    </row>
    <row r="933" spans="1:1" ht="15.9" customHeight="1">
      <c r="A933" s="1"/>
    </row>
    <row r="934" spans="1:1" ht="15.9" customHeight="1">
      <c r="A934" s="1"/>
    </row>
    <row r="935" spans="1:1" ht="15.9" customHeight="1">
      <c r="A935" s="1"/>
    </row>
    <row r="936" spans="1:1" ht="15.9" customHeight="1">
      <c r="A936" s="1"/>
    </row>
    <row r="937" spans="1:1" ht="15.9" customHeight="1">
      <c r="A937" s="1"/>
    </row>
    <row r="938" spans="1:1" ht="15.9" customHeight="1">
      <c r="A938" s="1"/>
    </row>
    <row r="939" spans="1:1" ht="15.9" customHeight="1">
      <c r="A939" s="1"/>
    </row>
    <row r="940" spans="1:1" ht="15.9" customHeight="1">
      <c r="A940" s="1"/>
    </row>
    <row r="941" spans="1:1" ht="15.9" customHeight="1">
      <c r="A941" s="1"/>
    </row>
    <row r="942" spans="1:1" ht="15.9" customHeight="1">
      <c r="A942" s="1"/>
    </row>
    <row r="943" spans="1:1" ht="15.9" customHeight="1">
      <c r="A943" s="1"/>
    </row>
    <row r="944" spans="1:1" ht="15.9" customHeight="1">
      <c r="A944" s="1"/>
    </row>
    <row r="945" spans="1:1" ht="15.9" customHeight="1">
      <c r="A945" s="1"/>
    </row>
    <row r="946" spans="1:1" ht="15.9" customHeight="1">
      <c r="A946" s="1"/>
    </row>
    <row r="947" spans="1:1" ht="15.9" customHeight="1">
      <c r="A947" s="1"/>
    </row>
    <row r="948" spans="1:1" ht="15.9" customHeight="1">
      <c r="A948" s="1"/>
    </row>
    <row r="949" spans="1:1" ht="15.9" customHeight="1">
      <c r="A949" s="1"/>
    </row>
    <row r="950" spans="1:1" ht="15.9" customHeight="1">
      <c r="A950" s="1"/>
    </row>
    <row r="951" spans="1:1" ht="15.9" customHeight="1">
      <c r="A951" s="1"/>
    </row>
    <row r="952" spans="1:1" ht="15.9" customHeight="1">
      <c r="A952" s="1"/>
    </row>
    <row r="953" spans="1:1" ht="15.9" customHeight="1">
      <c r="A953" s="1"/>
    </row>
    <row r="954" spans="1:1" ht="15.9" customHeight="1">
      <c r="A954" s="1"/>
    </row>
    <row r="955" spans="1:1" ht="15.9" customHeight="1">
      <c r="A955" s="1"/>
    </row>
    <row r="956" spans="1:1" ht="15.9" customHeight="1">
      <c r="A956" s="1"/>
    </row>
    <row r="957" spans="1:1" ht="15.9" customHeight="1">
      <c r="A957" s="1"/>
    </row>
    <row r="958" spans="1:1" ht="15.9" customHeight="1">
      <c r="A958" s="1"/>
    </row>
    <row r="959" spans="1:1" ht="15.9" customHeight="1">
      <c r="A959" s="1"/>
    </row>
    <row r="960" spans="1:1" ht="15.9" customHeight="1">
      <c r="A960" s="1"/>
    </row>
    <row r="961" spans="1:1" ht="15.9" customHeight="1">
      <c r="A961" s="1"/>
    </row>
    <row r="962" spans="1:1" ht="15.9" customHeight="1">
      <c r="A962" s="1"/>
    </row>
    <row r="963" spans="1:1" ht="15.9" customHeight="1">
      <c r="A963" s="1"/>
    </row>
    <row r="964" spans="1:1" ht="15.9" customHeight="1">
      <c r="A964" s="1"/>
    </row>
    <row r="965" spans="1:1" ht="15.9" customHeight="1">
      <c r="A965" s="1"/>
    </row>
    <row r="966" spans="1:1" ht="15.9" customHeight="1">
      <c r="A966" s="1"/>
    </row>
    <row r="967" spans="1:1" ht="15.9" customHeight="1">
      <c r="A967" s="1"/>
    </row>
    <row r="968" spans="1:1" ht="15.9" customHeight="1">
      <c r="A968" s="1"/>
    </row>
    <row r="969" spans="1:1" ht="15.9" customHeight="1">
      <c r="A969" s="1"/>
    </row>
    <row r="970" spans="1:1" ht="15.9" customHeight="1">
      <c r="A970" s="1"/>
    </row>
    <row r="971" spans="1:1" ht="15.9" customHeight="1">
      <c r="A971" s="1"/>
    </row>
    <row r="972" spans="1:1" ht="15.9" customHeight="1">
      <c r="A972" s="1"/>
    </row>
    <row r="973" spans="1:1" ht="15.9" customHeight="1">
      <c r="A973" s="1"/>
    </row>
    <row r="974" spans="1:1" ht="15.9" customHeight="1">
      <c r="A974" s="1"/>
    </row>
    <row r="975" spans="1:1" ht="15.9" customHeight="1">
      <c r="A975" s="1"/>
    </row>
    <row r="976" spans="1:1" ht="15.9" customHeight="1">
      <c r="A976" s="1"/>
    </row>
    <row r="977" spans="1:1" ht="15.9" customHeight="1">
      <c r="A977" s="1"/>
    </row>
    <row r="978" spans="1:1" ht="15.9" customHeight="1">
      <c r="A978" s="1"/>
    </row>
    <row r="979" spans="1:1" ht="15.9" customHeight="1">
      <c r="A979" s="1"/>
    </row>
    <row r="980" spans="1:1" ht="15.9" customHeight="1">
      <c r="A980" s="1"/>
    </row>
    <row r="981" spans="1:1" ht="15.9" customHeight="1">
      <c r="A981" s="1"/>
    </row>
    <row r="982" spans="1:1" ht="15.9" customHeight="1">
      <c r="A982" s="1"/>
    </row>
    <row r="983" spans="1:1" ht="15.9" customHeight="1">
      <c r="A983" s="1"/>
    </row>
    <row r="984" spans="1:1" ht="15.9" customHeight="1">
      <c r="A984" s="1"/>
    </row>
    <row r="985" spans="1:1" ht="15.9" customHeight="1">
      <c r="A985" s="1"/>
    </row>
    <row r="986" spans="1:1" ht="15.9" customHeight="1">
      <c r="A986" s="1"/>
    </row>
    <row r="987" spans="1:1" ht="15.9" customHeight="1">
      <c r="A987" s="1"/>
    </row>
    <row r="988" spans="1:1" ht="15.9" customHeight="1">
      <c r="A988" s="1"/>
    </row>
    <row r="989" spans="1:1" ht="15.9" customHeight="1">
      <c r="A989" s="1"/>
    </row>
    <row r="990" spans="1:1" ht="15.9" customHeight="1">
      <c r="A990" s="1"/>
    </row>
    <row r="991" spans="1:1" ht="15.9" customHeight="1">
      <c r="A991" s="1"/>
    </row>
    <row r="992" spans="1:1" ht="15.9" customHeight="1">
      <c r="A992" s="1"/>
    </row>
    <row r="993" spans="1:1" ht="15.9" customHeight="1">
      <c r="A993" s="1"/>
    </row>
    <row r="994" spans="1:1" ht="15.9" customHeight="1">
      <c r="A994" s="1"/>
    </row>
    <row r="995" spans="1:1" ht="15.9" customHeight="1">
      <c r="A995" s="1"/>
    </row>
    <row r="996" spans="1:1" ht="15.9" customHeight="1">
      <c r="A996" s="1"/>
    </row>
    <row r="997" spans="1:1" ht="15.9" customHeight="1">
      <c r="A997" s="1"/>
    </row>
    <row r="998" spans="1:1" ht="15.9" customHeight="1">
      <c r="A998" s="1"/>
    </row>
    <row r="999" spans="1:1" ht="15.9" customHeight="1">
      <c r="A999" s="1"/>
    </row>
  </sheetData>
  <mergeCells count="6">
    <mergeCell ref="B45:K46"/>
    <mergeCell ref="G7:P10"/>
    <mergeCell ref="D10:E10"/>
    <mergeCell ref="R10:S10"/>
    <mergeCell ref="B43:K43"/>
    <mergeCell ref="B44:K44"/>
  </mergeCells>
  <hyperlinks>
    <hyperlink ref="B39" r:id="rId1" display="ifiawards@accessdev.org, cc: priyamvada@accessdev.org" xr:uid="{69816917-935A-4991-87F3-28CE4F2F4C92}"/>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theme="5" tint="-0.499984740745262"/>
  </sheetPr>
  <dimension ref="B2:J17"/>
  <sheetViews>
    <sheetView showGridLines="0" workbookViewId="0">
      <selection activeCell="B13" sqref="B13"/>
    </sheetView>
  </sheetViews>
  <sheetFormatPr defaultRowHeight="14.5"/>
  <cols>
    <col min="1" max="1" width="2.54296875" customWidth="1"/>
    <col min="2" max="2" width="48.6328125" bestFit="1" customWidth="1"/>
    <col min="3" max="3" width="35.90625" bestFit="1" customWidth="1"/>
    <col min="4" max="4" width="20.90625" bestFit="1" customWidth="1"/>
    <col min="5" max="5" width="14.08984375" bestFit="1" customWidth="1"/>
  </cols>
  <sheetData>
    <row r="2" spans="2:10" ht="15.5">
      <c r="B2" s="256" t="s">
        <v>43</v>
      </c>
      <c r="C2" s="288"/>
      <c r="D2" s="288"/>
      <c r="E2" s="288"/>
    </row>
    <row r="3" spans="2:10" ht="15.5">
      <c r="B3" s="253" t="s">
        <v>32</v>
      </c>
      <c r="C3" s="254" t="s">
        <v>31</v>
      </c>
      <c r="D3" s="254" t="s">
        <v>41</v>
      </c>
      <c r="E3" s="255" t="s">
        <v>42</v>
      </c>
    </row>
    <row r="4" spans="2:10" ht="15.5">
      <c r="B4" s="272" t="s">
        <v>326</v>
      </c>
      <c r="C4" s="251"/>
      <c r="D4" s="251"/>
      <c r="E4" s="252"/>
    </row>
    <row r="5" spans="2:10" ht="15.5">
      <c r="B5" s="272" t="s">
        <v>327</v>
      </c>
      <c r="C5" s="251"/>
      <c r="D5" s="251"/>
      <c r="E5" s="252"/>
    </row>
    <row r="6" spans="2:10" ht="15.5">
      <c r="B6" s="272" t="s">
        <v>328</v>
      </c>
      <c r="C6" s="251"/>
      <c r="D6" s="251"/>
      <c r="E6" s="252"/>
    </row>
    <row r="7" spans="2:10" ht="15.5">
      <c r="B7" s="272" t="s">
        <v>329</v>
      </c>
      <c r="C7" s="251"/>
      <c r="D7" s="251"/>
      <c r="E7" s="252"/>
    </row>
    <row r="8" spans="2:10" ht="15.5">
      <c r="B8" s="272" t="s">
        <v>330</v>
      </c>
      <c r="C8" s="251"/>
      <c r="D8" s="251"/>
      <c r="E8" s="252"/>
    </row>
    <row r="9" spans="2:10" ht="15.5">
      <c r="B9" s="272" t="s">
        <v>331</v>
      </c>
      <c r="C9" s="251"/>
      <c r="D9" s="251"/>
      <c r="E9" s="252"/>
    </row>
    <row r="10" spans="2:10" ht="15.5">
      <c r="B10" s="272" t="s">
        <v>332</v>
      </c>
      <c r="C10" s="251"/>
      <c r="D10" s="251"/>
      <c r="E10" s="252"/>
    </row>
    <row r="11" spans="2:10" ht="15.5">
      <c r="B11" s="38"/>
      <c r="C11" s="39"/>
      <c r="D11" s="39"/>
      <c r="E11" s="23"/>
    </row>
    <row r="12" spans="2:10" ht="15" customHeight="1">
      <c r="B12" s="289" t="s">
        <v>19</v>
      </c>
      <c r="C12" s="289"/>
    </row>
    <row r="13" spans="2:10" ht="44.5" customHeight="1">
      <c r="B13" s="239" t="s">
        <v>376</v>
      </c>
      <c r="C13" s="250"/>
      <c r="D13" s="234"/>
      <c r="E13" s="234"/>
      <c r="F13" s="234"/>
      <c r="G13" s="234"/>
      <c r="H13" s="234"/>
      <c r="I13" s="234"/>
      <c r="J13" s="235"/>
    </row>
    <row r="14" spans="2:10" ht="48.25" customHeight="1">
      <c r="B14" s="25" t="s">
        <v>40</v>
      </c>
      <c r="C14" s="251"/>
    </row>
    <row r="15" spans="2:10" ht="15.5">
      <c r="B15" s="25" t="s">
        <v>352</v>
      </c>
      <c r="C15" s="251"/>
    </row>
    <row r="16" spans="2:10" ht="15.5">
      <c r="B16" s="25" t="s">
        <v>353</v>
      </c>
      <c r="C16" s="251"/>
    </row>
    <row r="17" spans="2:3" ht="15.5">
      <c r="B17" s="25" t="s">
        <v>354</v>
      </c>
      <c r="C17" s="251"/>
    </row>
  </sheetData>
  <mergeCells count="2">
    <mergeCell ref="C2:E2"/>
    <mergeCell ref="B12:C12"/>
  </mergeCells>
  <conditionalFormatting sqref="C13:C17">
    <cfRule type="notContainsBlanks" dxfId="12" priority="1">
      <formula>LEN(TRIM(C13))&gt;0</formula>
    </cfRule>
  </conditionalFormatting>
  <conditionalFormatting sqref="C4:E10">
    <cfRule type="notContainsBlanks" dxfId="11" priority="2">
      <formula>LEN(TRIM(C4))&gt;0</formula>
    </cfRule>
  </conditionalFormatting>
  <conditionalFormatting sqref="D4:D11">
    <cfRule type="notContainsBlanks" dxfId="10" priority="4">
      <formula>LEN(TRIM(D4))&gt;0</formula>
    </cfRule>
  </conditionalFormatting>
  <dataValidations count="1">
    <dataValidation type="list" allowBlank="1" showInputMessage="1" showErrorMessage="1" sqref="C17" xr:uid="{CE836BFD-AF9A-4F5B-B84D-91A35A2A6150}">
      <formula1>"Urban, Semi-Urban, Rural, Combination"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13B8-6ED8-4F37-9CD7-424A9DF4B0A4}">
  <sheetPr>
    <tabColor rgb="FFFF33CC"/>
  </sheetPr>
  <dimension ref="B2:C25"/>
  <sheetViews>
    <sheetView showGridLines="0" topLeftCell="A15" workbookViewId="0">
      <selection activeCell="B12" sqref="B12"/>
    </sheetView>
  </sheetViews>
  <sheetFormatPr defaultRowHeight="14.5"/>
  <cols>
    <col min="2" max="2" width="46.08984375" customWidth="1"/>
    <col min="3" max="3" width="116.08984375" customWidth="1"/>
  </cols>
  <sheetData>
    <row r="2" spans="2:3" ht="29">
      <c r="B2" s="276" t="s">
        <v>362</v>
      </c>
      <c r="C2" s="265" t="s">
        <v>300</v>
      </c>
    </row>
    <row r="3" spans="2:3" ht="29">
      <c r="B3" s="264" t="s">
        <v>333</v>
      </c>
      <c r="C3" s="264" t="s">
        <v>334</v>
      </c>
    </row>
    <row r="4" spans="2:3">
      <c r="B4" s="276" t="s">
        <v>288</v>
      </c>
      <c r="C4" s="265" t="s">
        <v>301</v>
      </c>
    </row>
    <row r="5" spans="2:3" ht="29">
      <c r="B5" s="275" t="s">
        <v>287</v>
      </c>
      <c r="C5" s="264" t="s">
        <v>302</v>
      </c>
    </row>
    <row r="6" spans="2:3">
      <c r="B6" s="276" t="s">
        <v>363</v>
      </c>
      <c r="C6" s="274" t="s">
        <v>350</v>
      </c>
    </row>
    <row r="7" spans="2:3" ht="58">
      <c r="B7" s="273" t="s">
        <v>303</v>
      </c>
      <c r="C7" s="264" t="s">
        <v>304</v>
      </c>
    </row>
    <row r="8" spans="2:3">
      <c r="B8" s="265" t="s">
        <v>305</v>
      </c>
      <c r="C8" s="265" t="s">
        <v>306</v>
      </c>
    </row>
    <row r="9" spans="2:3" ht="29">
      <c r="B9" s="264" t="s">
        <v>307</v>
      </c>
      <c r="C9" s="264" t="s">
        <v>308</v>
      </c>
    </row>
    <row r="10" spans="2:3">
      <c r="B10" s="265" t="s">
        <v>281</v>
      </c>
      <c r="C10" s="265" t="s">
        <v>335</v>
      </c>
    </row>
    <row r="11" spans="2:3">
      <c r="B11" s="275" t="s">
        <v>357</v>
      </c>
      <c r="C11" s="264" t="s">
        <v>336</v>
      </c>
    </row>
    <row r="12" spans="2:3">
      <c r="B12" s="276" t="s">
        <v>358</v>
      </c>
      <c r="C12" s="265" t="s">
        <v>337</v>
      </c>
    </row>
    <row r="13" spans="2:3">
      <c r="B13" s="275" t="s">
        <v>359</v>
      </c>
      <c r="C13" s="264" t="s">
        <v>338</v>
      </c>
    </row>
    <row r="14" spans="2:3">
      <c r="B14" s="265" t="s">
        <v>309</v>
      </c>
      <c r="C14" s="265" t="s">
        <v>310</v>
      </c>
    </row>
    <row r="15" spans="2:3">
      <c r="B15" s="264" t="s">
        <v>311</v>
      </c>
      <c r="C15" s="264" t="s">
        <v>312</v>
      </c>
    </row>
    <row r="16" spans="2:3" ht="29">
      <c r="B16" s="265" t="s">
        <v>313</v>
      </c>
      <c r="C16" s="265" t="s">
        <v>314</v>
      </c>
    </row>
    <row r="17" spans="2:3">
      <c r="B17" s="277" t="s">
        <v>360</v>
      </c>
      <c r="C17" s="266" t="s">
        <v>339</v>
      </c>
    </row>
    <row r="18" spans="2:3">
      <c r="B18" s="266" t="s">
        <v>315</v>
      </c>
      <c r="C18" s="266" t="s">
        <v>316</v>
      </c>
    </row>
    <row r="19" spans="2:3">
      <c r="B19" s="264" t="s">
        <v>317</v>
      </c>
      <c r="C19" s="264" t="s">
        <v>318</v>
      </c>
    </row>
    <row r="20" spans="2:3">
      <c r="B20" s="267" t="s">
        <v>303</v>
      </c>
      <c r="C20" s="267" t="s">
        <v>319</v>
      </c>
    </row>
    <row r="21" spans="2:3">
      <c r="B21" s="269" t="s">
        <v>320</v>
      </c>
      <c r="C21" s="269" t="s">
        <v>321</v>
      </c>
    </row>
    <row r="22" spans="2:3">
      <c r="B22" s="267" t="s">
        <v>322</v>
      </c>
      <c r="C22" s="267" t="s">
        <v>323</v>
      </c>
    </row>
    <row r="23" spans="2:3" ht="101.5">
      <c r="B23" s="270" t="s">
        <v>324</v>
      </c>
      <c r="C23" s="271" t="s">
        <v>325</v>
      </c>
    </row>
    <row r="24" spans="2:3">
      <c r="B24" s="267" t="s">
        <v>322</v>
      </c>
      <c r="C24" s="268" t="s">
        <v>323</v>
      </c>
    </row>
    <row r="25" spans="2:3" ht="101.5">
      <c r="B25" s="270" t="s">
        <v>324</v>
      </c>
      <c r="C25" s="271" t="s">
        <v>325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Y1005"/>
  <sheetViews>
    <sheetView showGridLines="0" topLeftCell="A41" workbookViewId="0">
      <selection activeCell="B57" sqref="B57"/>
    </sheetView>
  </sheetViews>
  <sheetFormatPr defaultColWidth="14.453125" defaultRowHeight="15" customHeight="1"/>
  <cols>
    <col min="1" max="1" width="5.81640625" customWidth="1"/>
    <col min="2" max="2" width="93.453125" customWidth="1"/>
    <col min="3" max="3" width="15.36328125" customWidth="1"/>
    <col min="4" max="4" width="18.08984375" customWidth="1"/>
    <col min="5" max="5" width="13.453125" customWidth="1"/>
    <col min="6" max="25" width="8.81640625" customWidth="1"/>
  </cols>
  <sheetData>
    <row r="1" spans="1:25" ht="33" customHeight="1">
      <c r="A1" s="290" t="s">
        <v>44</v>
      </c>
      <c r="B1" s="291"/>
      <c r="C1" s="291"/>
      <c r="D1" s="291"/>
      <c r="E1" s="291"/>
      <c r="F1" s="15"/>
      <c r="G1" s="15"/>
      <c r="H1" s="15"/>
      <c r="I1" s="15"/>
      <c r="J1" s="15"/>
      <c r="K1" s="15"/>
      <c r="L1" s="15"/>
      <c r="M1" s="15"/>
      <c r="N1" s="15"/>
      <c r="O1" s="15"/>
      <c r="P1" s="15"/>
      <c r="Q1" s="15"/>
      <c r="R1" s="15"/>
      <c r="S1" s="15"/>
      <c r="T1" s="15"/>
      <c r="U1" s="15"/>
      <c r="V1" s="15"/>
      <c r="W1" s="15"/>
      <c r="X1" s="15"/>
      <c r="Y1" s="15"/>
    </row>
    <row r="2" spans="1:25" ht="15.9" customHeight="1">
      <c r="A2" s="292" t="s">
        <v>20</v>
      </c>
      <c r="B2" s="293"/>
      <c r="C2" s="293"/>
      <c r="D2" s="293"/>
      <c r="E2" s="294"/>
      <c r="F2" s="15"/>
      <c r="G2" s="15"/>
      <c r="H2" s="15"/>
      <c r="I2" s="15"/>
      <c r="J2" s="15"/>
      <c r="K2" s="15"/>
      <c r="L2" s="15"/>
      <c r="M2" s="15"/>
      <c r="N2" s="15"/>
      <c r="O2" s="15"/>
      <c r="P2" s="15"/>
      <c r="Q2" s="15"/>
      <c r="R2" s="15"/>
      <c r="S2" s="15"/>
      <c r="T2" s="15"/>
      <c r="U2" s="15"/>
      <c r="V2" s="15"/>
      <c r="W2" s="15"/>
      <c r="X2" s="15"/>
      <c r="Y2" s="15"/>
    </row>
    <row r="3" spans="1:25" ht="15.9" customHeight="1">
      <c r="A3" s="17"/>
      <c r="B3" s="17"/>
      <c r="C3" s="18" t="s">
        <v>21</v>
      </c>
      <c r="D3" s="18" t="s">
        <v>39</v>
      </c>
      <c r="E3" s="18" t="s">
        <v>45</v>
      </c>
      <c r="F3" s="15"/>
      <c r="G3" s="15"/>
      <c r="H3" s="15"/>
      <c r="I3" s="15"/>
      <c r="J3" s="15"/>
      <c r="K3" s="15"/>
      <c r="L3" s="15"/>
      <c r="M3" s="15"/>
      <c r="N3" s="15"/>
      <c r="O3" s="15"/>
      <c r="P3" s="15"/>
      <c r="Q3" s="15"/>
      <c r="R3" s="15"/>
      <c r="S3" s="15"/>
      <c r="T3" s="15"/>
      <c r="U3" s="15"/>
      <c r="V3" s="15"/>
      <c r="W3" s="15"/>
      <c r="X3" s="15"/>
      <c r="Y3" s="15"/>
    </row>
    <row r="4" spans="1:25" ht="15.9" customHeight="1">
      <c r="A4" s="218">
        <f>COUNTA($B$3:B4)</f>
        <v>1</v>
      </c>
      <c r="B4" s="19" t="s">
        <v>287</v>
      </c>
      <c r="C4" s="42"/>
      <c r="D4" s="42"/>
      <c r="E4" s="42"/>
      <c r="F4" s="15"/>
      <c r="G4" s="15"/>
      <c r="H4" s="15"/>
      <c r="I4" s="15"/>
      <c r="J4" s="15"/>
      <c r="K4" s="15"/>
      <c r="L4" s="15"/>
      <c r="M4" s="15"/>
      <c r="N4" s="15"/>
      <c r="O4" s="15"/>
      <c r="P4" s="15"/>
      <c r="Q4" s="15"/>
      <c r="R4" s="15"/>
      <c r="S4" s="15"/>
      <c r="T4" s="15"/>
      <c r="U4" s="15"/>
      <c r="V4" s="15"/>
      <c r="W4" s="15"/>
      <c r="X4" s="15"/>
      <c r="Y4" s="15"/>
    </row>
    <row r="5" spans="1:25" ht="15.9" customHeight="1">
      <c r="A5" s="218">
        <f>COUNTA($B$3:B5)</f>
        <v>2</v>
      </c>
      <c r="B5" s="19" t="s">
        <v>355</v>
      </c>
      <c r="C5" s="42"/>
      <c r="D5" s="42"/>
      <c r="E5" s="42"/>
      <c r="F5" s="15"/>
      <c r="G5" s="15"/>
      <c r="H5" s="15"/>
      <c r="I5" s="15"/>
      <c r="J5" s="15"/>
      <c r="K5" s="15"/>
      <c r="L5" s="15"/>
      <c r="M5" s="15"/>
      <c r="N5" s="15"/>
      <c r="O5" s="15"/>
      <c r="P5" s="15"/>
      <c r="Q5" s="15"/>
      <c r="R5" s="15"/>
      <c r="S5" s="15"/>
      <c r="T5" s="15"/>
      <c r="U5" s="15"/>
      <c r="V5" s="15"/>
      <c r="W5" s="15"/>
      <c r="X5" s="15"/>
      <c r="Y5" s="15"/>
    </row>
    <row r="6" spans="1:25" ht="15.9" customHeight="1">
      <c r="A6" s="218">
        <f>COUNTA($B$3:B6)</f>
        <v>3</v>
      </c>
      <c r="B6" s="19" t="s">
        <v>288</v>
      </c>
      <c r="C6" s="42"/>
      <c r="D6" s="42"/>
      <c r="E6" s="42"/>
      <c r="F6" s="15"/>
      <c r="G6" s="15"/>
      <c r="H6" s="15"/>
      <c r="I6" s="15"/>
      <c r="J6" s="15"/>
      <c r="K6" s="15"/>
      <c r="L6" s="15"/>
      <c r="M6" s="15"/>
      <c r="N6" s="15"/>
      <c r="O6" s="15"/>
      <c r="P6" s="15"/>
      <c r="Q6" s="15"/>
      <c r="R6" s="15"/>
      <c r="S6" s="15"/>
      <c r="T6" s="15"/>
      <c r="U6" s="15"/>
      <c r="V6" s="15"/>
      <c r="W6" s="15"/>
      <c r="X6" s="15"/>
      <c r="Y6" s="15"/>
    </row>
    <row r="7" spans="1:25" ht="15.9" customHeight="1">
      <c r="A7" s="218">
        <f>COUNTA($B$3:B7)</f>
        <v>4</v>
      </c>
      <c r="B7" s="19" t="s">
        <v>296</v>
      </c>
      <c r="C7" s="42"/>
      <c r="D7" s="42"/>
      <c r="E7" s="42"/>
      <c r="F7" s="15"/>
      <c r="G7" s="15"/>
      <c r="H7" s="15"/>
      <c r="I7" s="15"/>
      <c r="J7" s="15"/>
      <c r="K7" s="15"/>
      <c r="L7" s="15"/>
      <c r="M7" s="15"/>
      <c r="N7" s="15"/>
      <c r="O7" s="15"/>
      <c r="P7" s="15"/>
      <c r="Q7" s="15"/>
      <c r="R7" s="15"/>
      <c r="S7" s="15"/>
      <c r="T7" s="15"/>
      <c r="U7" s="15"/>
      <c r="V7" s="15"/>
      <c r="W7" s="15"/>
      <c r="X7" s="15"/>
      <c r="Y7" s="15"/>
    </row>
    <row r="8" spans="1:25" ht="15.9" customHeight="1">
      <c r="A8" s="218">
        <f>COUNTA($B$3:B8)</f>
        <v>5</v>
      </c>
      <c r="B8" s="19" t="s">
        <v>289</v>
      </c>
      <c r="C8" s="43"/>
      <c r="D8" s="43"/>
      <c r="E8" s="43"/>
      <c r="F8" s="15"/>
      <c r="G8" s="15"/>
      <c r="H8" s="15"/>
      <c r="I8" s="15"/>
      <c r="J8" s="15"/>
      <c r="K8" s="15"/>
      <c r="L8" s="15"/>
      <c r="M8" s="15"/>
      <c r="N8" s="15"/>
      <c r="O8" s="15"/>
      <c r="P8" s="15"/>
      <c r="Q8" s="15"/>
      <c r="R8" s="15"/>
      <c r="S8" s="15"/>
      <c r="T8" s="15"/>
      <c r="U8" s="15"/>
      <c r="V8" s="15"/>
      <c r="W8" s="15"/>
      <c r="X8" s="15"/>
      <c r="Y8" s="15"/>
    </row>
    <row r="9" spans="1:25" ht="15.9" customHeight="1">
      <c r="A9" s="218">
        <f>COUNTA($B$3:B9)</f>
        <v>6</v>
      </c>
      <c r="B9" s="19" t="s">
        <v>356</v>
      </c>
      <c r="C9" s="43"/>
      <c r="D9" s="43"/>
      <c r="E9" s="43"/>
      <c r="F9" s="15"/>
      <c r="G9" s="15"/>
      <c r="H9" s="15"/>
      <c r="I9" s="15"/>
      <c r="J9" s="15"/>
      <c r="K9" s="15"/>
      <c r="L9" s="15"/>
      <c r="M9" s="15"/>
      <c r="N9" s="15"/>
      <c r="O9" s="15"/>
      <c r="P9" s="15"/>
      <c r="Q9" s="15"/>
      <c r="R9" s="15"/>
      <c r="S9" s="15"/>
      <c r="T9" s="15"/>
      <c r="U9" s="15"/>
      <c r="V9" s="15"/>
      <c r="W9" s="15"/>
      <c r="X9" s="15"/>
      <c r="Y9" s="15"/>
    </row>
    <row r="10" spans="1:25" ht="15.9" customHeight="1">
      <c r="A10" s="218">
        <f>COUNTA($B$3:B10)</f>
        <v>7</v>
      </c>
      <c r="B10" s="26" t="s">
        <v>46</v>
      </c>
      <c r="C10" s="43"/>
      <c r="D10" s="43"/>
      <c r="E10" s="43"/>
      <c r="F10" s="15"/>
      <c r="G10" s="15"/>
      <c r="H10" s="15"/>
      <c r="I10" s="15"/>
      <c r="J10" s="15"/>
      <c r="K10" s="15"/>
      <c r="L10" s="15"/>
      <c r="M10" s="15"/>
      <c r="N10" s="15"/>
      <c r="O10" s="15"/>
      <c r="P10" s="15"/>
      <c r="Q10" s="15"/>
      <c r="R10" s="15"/>
      <c r="S10" s="15"/>
      <c r="T10" s="15"/>
      <c r="U10" s="15"/>
      <c r="V10" s="15"/>
      <c r="W10" s="15"/>
      <c r="X10" s="15"/>
      <c r="Y10" s="15"/>
    </row>
    <row r="11" spans="1:25" ht="15.9" customHeight="1">
      <c r="A11" s="218">
        <f>COUNTA($B$3:B11)</f>
        <v>8</v>
      </c>
      <c r="B11" s="19" t="s">
        <v>22</v>
      </c>
      <c r="C11" s="43"/>
      <c r="D11" s="43"/>
      <c r="E11" s="43"/>
      <c r="F11" s="15"/>
      <c r="G11" s="15"/>
      <c r="H11" s="15"/>
      <c r="I11" s="15"/>
      <c r="J11" s="15"/>
      <c r="K11" s="15"/>
      <c r="L11" s="15"/>
      <c r="M11" s="15"/>
      <c r="N11" s="15"/>
      <c r="O11" s="15"/>
      <c r="P11" s="15"/>
      <c r="Q11" s="15"/>
      <c r="R11" s="15"/>
      <c r="S11" s="15"/>
      <c r="T11" s="15"/>
      <c r="U11" s="15"/>
      <c r="V11" s="15"/>
      <c r="W11" s="15"/>
      <c r="X11" s="15"/>
      <c r="Y11" s="15"/>
    </row>
    <row r="12" spans="1:25" ht="15.9" customHeight="1">
      <c r="A12" s="218">
        <f>COUNTA($B$3:B12)</f>
        <v>9</v>
      </c>
      <c r="B12" s="28" t="s">
        <v>297</v>
      </c>
      <c r="C12" s="42"/>
      <c r="D12" s="42"/>
      <c r="E12" s="42"/>
      <c r="F12" s="15"/>
      <c r="G12" s="15"/>
      <c r="H12" s="15"/>
      <c r="I12" s="15"/>
      <c r="J12" s="15"/>
      <c r="K12" s="15"/>
      <c r="L12" s="15"/>
      <c r="M12" s="15"/>
      <c r="N12" s="15"/>
      <c r="O12" s="15"/>
      <c r="P12" s="15"/>
      <c r="Q12" s="15"/>
      <c r="R12" s="15"/>
      <c r="S12" s="15"/>
      <c r="T12" s="15"/>
      <c r="U12" s="15"/>
      <c r="V12" s="15"/>
      <c r="W12" s="15"/>
      <c r="X12" s="15"/>
      <c r="Y12" s="15"/>
    </row>
    <row r="13" spans="1:25" ht="15.9" customHeight="1">
      <c r="A13" s="218">
        <f>COUNTA($B$3:B13)</f>
        <v>10</v>
      </c>
      <c r="B13" s="28" t="s">
        <v>298</v>
      </c>
      <c r="C13" s="44"/>
      <c r="D13" s="44"/>
      <c r="E13" s="44"/>
      <c r="F13" s="15"/>
      <c r="G13" s="15"/>
      <c r="H13" s="15"/>
      <c r="I13" s="15"/>
      <c r="J13" s="15"/>
      <c r="K13" s="15"/>
      <c r="L13" s="15"/>
      <c r="M13" s="15"/>
      <c r="N13" s="15"/>
      <c r="O13" s="15"/>
      <c r="P13" s="15"/>
      <c r="Q13" s="15"/>
      <c r="R13" s="15"/>
      <c r="S13" s="15"/>
      <c r="T13" s="15"/>
      <c r="U13" s="15"/>
      <c r="V13" s="15"/>
      <c r="W13" s="15"/>
      <c r="X13" s="15"/>
      <c r="Y13" s="15"/>
    </row>
    <row r="14" spans="1:25" ht="15.9" customHeight="1">
      <c r="A14" s="218">
        <f>COUNTA($B$3:B14)</f>
        <v>11</v>
      </c>
      <c r="B14" s="28" t="s">
        <v>248</v>
      </c>
      <c r="C14" s="57"/>
      <c r="D14" s="57">
        <f t="shared" ref="D14:E14" si="0">IFERROR((D13-C13)/C13,0)</f>
        <v>0</v>
      </c>
      <c r="E14" s="57">
        <f t="shared" si="0"/>
        <v>0</v>
      </c>
      <c r="F14" s="15"/>
      <c r="G14" s="15"/>
      <c r="H14" s="15"/>
      <c r="I14" s="15"/>
      <c r="J14" s="15"/>
      <c r="K14" s="15"/>
      <c r="L14" s="15"/>
      <c r="M14" s="15"/>
      <c r="N14" s="15"/>
      <c r="O14" s="15"/>
      <c r="P14" s="15"/>
      <c r="Q14" s="15"/>
      <c r="R14" s="15"/>
      <c r="S14" s="15"/>
      <c r="T14" s="15"/>
      <c r="U14" s="15"/>
      <c r="V14" s="15"/>
      <c r="W14" s="15"/>
      <c r="X14" s="15"/>
      <c r="Y14" s="15"/>
    </row>
    <row r="15" spans="1:25" ht="15.9" customHeight="1">
      <c r="A15" s="31" t="s">
        <v>23</v>
      </c>
      <c r="B15" s="32"/>
      <c r="C15" s="33"/>
      <c r="D15" s="33"/>
      <c r="E15" s="34"/>
      <c r="F15" s="15"/>
      <c r="G15" s="15"/>
      <c r="H15" s="15"/>
      <c r="I15" s="15"/>
      <c r="J15" s="15"/>
      <c r="K15" s="15"/>
      <c r="L15" s="15"/>
      <c r="M15" s="15"/>
      <c r="N15" s="15"/>
      <c r="O15" s="15"/>
      <c r="P15" s="15"/>
      <c r="Q15" s="15"/>
      <c r="R15" s="15"/>
      <c r="S15" s="15"/>
      <c r="T15" s="15"/>
      <c r="U15" s="15"/>
      <c r="V15" s="15"/>
      <c r="W15" s="15"/>
      <c r="X15" s="15"/>
      <c r="Y15" s="15"/>
    </row>
    <row r="16" spans="1:25" ht="15.9" customHeight="1">
      <c r="A16" s="218">
        <f>COUNTA($B$3:B16)</f>
        <v>12</v>
      </c>
      <c r="B16" s="27" t="s">
        <v>249</v>
      </c>
      <c r="C16" s="45"/>
      <c r="D16" s="45"/>
      <c r="E16" s="45"/>
      <c r="F16" s="15"/>
      <c r="G16" s="15"/>
      <c r="H16" s="15"/>
      <c r="I16" s="15"/>
      <c r="J16" s="15"/>
      <c r="K16" s="15"/>
      <c r="L16" s="15"/>
      <c r="M16" s="15"/>
      <c r="N16" s="15"/>
      <c r="O16" s="15"/>
      <c r="P16" s="15"/>
      <c r="Q16" s="15"/>
      <c r="R16" s="15"/>
      <c r="S16" s="15"/>
      <c r="T16" s="15"/>
      <c r="U16" s="15"/>
      <c r="V16" s="15"/>
      <c r="W16" s="15"/>
      <c r="X16" s="15"/>
      <c r="Y16" s="15"/>
    </row>
    <row r="17" spans="1:25" ht="15.9" customHeight="1">
      <c r="A17" s="218">
        <f>COUNTA($B$3:B17)</f>
        <v>13</v>
      </c>
      <c r="B17" s="27" t="s">
        <v>299</v>
      </c>
      <c r="C17" s="45"/>
      <c r="D17" s="45"/>
      <c r="E17" s="45"/>
      <c r="F17" s="15"/>
      <c r="G17" s="15"/>
      <c r="H17" s="15"/>
      <c r="I17" s="15"/>
      <c r="J17" s="15"/>
      <c r="K17" s="15"/>
      <c r="L17" s="15"/>
      <c r="M17" s="15"/>
      <c r="N17" s="15"/>
      <c r="O17" s="15"/>
      <c r="P17" s="15"/>
      <c r="Q17" s="15"/>
      <c r="R17" s="15"/>
      <c r="S17" s="15"/>
      <c r="T17" s="15"/>
      <c r="U17" s="15"/>
      <c r="V17" s="15"/>
      <c r="W17" s="15"/>
      <c r="X17" s="15"/>
      <c r="Y17" s="15"/>
    </row>
    <row r="18" spans="1:25" ht="15.9" customHeight="1">
      <c r="A18" s="218">
        <f>COUNTA($B$3:B18)</f>
        <v>14</v>
      </c>
      <c r="B18" s="24" t="s">
        <v>290</v>
      </c>
      <c r="C18" s="57"/>
      <c r="D18" s="57">
        <f t="shared" ref="D18:E18" si="1">IFERROR((D17-C17)/C17,0)</f>
        <v>0</v>
      </c>
      <c r="E18" s="57">
        <f t="shared" si="1"/>
        <v>0</v>
      </c>
      <c r="F18" s="15"/>
      <c r="G18" s="15"/>
      <c r="H18" s="15"/>
      <c r="I18" s="15"/>
      <c r="J18" s="15"/>
      <c r="K18" s="15"/>
      <c r="L18" s="15"/>
      <c r="M18" s="15"/>
      <c r="N18" s="15"/>
      <c r="O18" s="15"/>
      <c r="P18" s="15"/>
      <c r="Q18" s="15"/>
      <c r="R18" s="15"/>
      <c r="S18" s="15"/>
      <c r="T18" s="15"/>
      <c r="U18" s="15"/>
      <c r="V18" s="15"/>
      <c r="W18" s="15"/>
      <c r="X18" s="15"/>
      <c r="Y18" s="15"/>
    </row>
    <row r="19" spans="1:25" s="30" customFormat="1" ht="15.9" customHeight="1">
      <c r="A19" s="20" t="s">
        <v>24</v>
      </c>
      <c r="B19" s="21" t="s">
        <v>250</v>
      </c>
      <c r="C19" s="295"/>
      <c r="D19" s="293"/>
      <c r="E19" s="294"/>
      <c r="F19" s="29"/>
      <c r="G19" s="29"/>
      <c r="H19" s="29"/>
      <c r="I19" s="29"/>
      <c r="J19" s="29"/>
      <c r="K19" s="29"/>
      <c r="L19" s="29"/>
      <c r="M19" s="29"/>
      <c r="N19" s="29"/>
      <c r="O19" s="29"/>
      <c r="P19" s="29"/>
      <c r="Q19" s="29"/>
      <c r="R19" s="29"/>
      <c r="S19" s="29"/>
      <c r="T19" s="29"/>
      <c r="U19" s="29"/>
      <c r="V19" s="29"/>
      <c r="W19" s="29"/>
      <c r="X19" s="29"/>
      <c r="Y19" s="29"/>
    </row>
    <row r="20" spans="1:25" ht="15.9" customHeight="1">
      <c r="A20" s="218">
        <f>COUNTA($B$3:B20)-1</f>
        <v>15</v>
      </c>
      <c r="B20" s="24" t="s">
        <v>282</v>
      </c>
      <c r="C20" s="46"/>
      <c r="D20" s="46"/>
      <c r="E20" s="46"/>
      <c r="F20" s="15"/>
      <c r="G20" s="15"/>
      <c r="H20" s="15"/>
      <c r="I20" s="15"/>
      <c r="J20" s="15"/>
      <c r="K20" s="15"/>
      <c r="L20" s="15"/>
      <c r="M20" s="15"/>
      <c r="N20" s="15"/>
      <c r="O20" s="15"/>
      <c r="P20" s="15"/>
      <c r="Q20" s="15"/>
      <c r="R20" s="15"/>
      <c r="S20" s="15"/>
      <c r="T20" s="15"/>
      <c r="U20" s="15"/>
      <c r="V20" s="15"/>
      <c r="W20" s="15"/>
      <c r="X20" s="15"/>
      <c r="Y20" s="15"/>
    </row>
    <row r="21" spans="1:25" ht="15.9" customHeight="1">
      <c r="A21" s="219">
        <f>A20+0.1</f>
        <v>15.1</v>
      </c>
      <c r="B21" s="24" t="s">
        <v>283</v>
      </c>
      <c r="C21" s="46"/>
      <c r="D21" s="46"/>
      <c r="E21" s="46"/>
      <c r="F21" s="15"/>
      <c r="G21" s="15"/>
      <c r="H21" s="15"/>
      <c r="I21" s="15"/>
      <c r="J21" s="15"/>
      <c r="K21" s="15"/>
      <c r="L21" s="15"/>
      <c r="M21" s="15"/>
      <c r="N21" s="15"/>
      <c r="O21" s="15"/>
      <c r="P21" s="15"/>
      <c r="Q21" s="15"/>
      <c r="R21" s="15"/>
      <c r="S21" s="15"/>
      <c r="T21" s="15"/>
      <c r="U21" s="15"/>
      <c r="V21" s="15"/>
      <c r="W21" s="15"/>
      <c r="X21" s="15"/>
      <c r="Y21" s="15"/>
    </row>
    <row r="22" spans="1:25" ht="15.9" customHeight="1">
      <c r="A22" s="219">
        <f>A21+0.1</f>
        <v>15.2</v>
      </c>
      <c r="B22" s="24" t="s">
        <v>251</v>
      </c>
      <c r="C22" s="47"/>
      <c r="D22" s="47"/>
      <c r="E22" s="47"/>
      <c r="F22" s="15"/>
      <c r="G22" s="15"/>
      <c r="H22" s="15"/>
      <c r="I22" s="15"/>
      <c r="J22" s="15"/>
      <c r="K22" s="15"/>
      <c r="L22" s="15"/>
      <c r="M22" s="15"/>
      <c r="N22" s="15"/>
      <c r="O22" s="15"/>
      <c r="P22" s="15"/>
      <c r="Q22" s="15"/>
      <c r="R22" s="15"/>
      <c r="S22" s="15"/>
      <c r="T22" s="15"/>
      <c r="U22" s="15"/>
      <c r="V22" s="15"/>
      <c r="W22" s="15"/>
      <c r="X22" s="15"/>
      <c r="Y22" s="15"/>
    </row>
    <row r="23" spans="1:25" ht="15.9" customHeight="1">
      <c r="A23" s="219">
        <f>A22+0.1</f>
        <v>15.299999999999999</v>
      </c>
      <c r="B23" s="24" t="s">
        <v>254</v>
      </c>
      <c r="C23" s="215"/>
      <c r="D23" s="215">
        <f t="shared" ref="D23:E23" si="2">IFERROR(D20/D17,0)</f>
        <v>0</v>
      </c>
      <c r="E23" s="215">
        <f t="shared" si="2"/>
        <v>0</v>
      </c>
      <c r="F23" s="15"/>
      <c r="G23" s="15"/>
      <c r="H23" s="15"/>
      <c r="I23" s="15"/>
      <c r="J23" s="15"/>
      <c r="K23" s="15"/>
      <c r="L23" s="15"/>
      <c r="M23" s="15"/>
      <c r="N23" s="15"/>
      <c r="O23" s="15"/>
      <c r="P23" s="15"/>
      <c r="Q23" s="15"/>
      <c r="R23" s="15"/>
      <c r="S23" s="15"/>
      <c r="T23" s="15"/>
      <c r="U23" s="15"/>
      <c r="V23" s="15"/>
      <c r="W23" s="15"/>
      <c r="X23" s="15"/>
      <c r="Y23" s="15"/>
    </row>
    <row r="24" spans="1:25" ht="15.9" customHeight="1">
      <c r="A24" s="219">
        <f t="shared" ref="A24:A29" si="3">A23+0.1</f>
        <v>15.399999999999999</v>
      </c>
      <c r="B24" s="24" t="s">
        <v>252</v>
      </c>
      <c r="C24" s="47"/>
      <c r="D24" s="47"/>
      <c r="E24" s="47"/>
      <c r="F24" s="15"/>
      <c r="G24" s="15"/>
      <c r="H24" s="15"/>
      <c r="I24" s="15"/>
      <c r="J24" s="15"/>
      <c r="K24" s="15"/>
      <c r="L24" s="15"/>
      <c r="M24" s="15"/>
      <c r="N24" s="15"/>
      <c r="O24" s="15"/>
      <c r="P24" s="15"/>
      <c r="Q24" s="15"/>
      <c r="R24" s="15"/>
      <c r="S24" s="15"/>
      <c r="T24" s="15"/>
      <c r="U24" s="15"/>
      <c r="V24" s="15"/>
      <c r="W24" s="15"/>
      <c r="X24" s="15"/>
      <c r="Y24" s="15"/>
    </row>
    <row r="25" spans="1:25" ht="15.9" customHeight="1">
      <c r="A25" s="219">
        <f t="shared" si="3"/>
        <v>15.499999999999998</v>
      </c>
      <c r="B25" s="24" t="s">
        <v>253</v>
      </c>
      <c r="C25" s="47"/>
      <c r="D25" s="47"/>
      <c r="E25" s="47"/>
      <c r="F25" s="15"/>
      <c r="G25" s="15"/>
      <c r="H25" s="15"/>
      <c r="I25" s="15"/>
      <c r="J25" s="15"/>
      <c r="K25" s="15"/>
      <c r="L25" s="15"/>
      <c r="M25" s="15"/>
      <c r="N25" s="15"/>
      <c r="O25" s="15"/>
      <c r="P25" s="15"/>
      <c r="Q25" s="15"/>
      <c r="R25" s="15"/>
      <c r="S25" s="15"/>
      <c r="T25" s="15"/>
      <c r="U25" s="15"/>
      <c r="V25" s="15"/>
      <c r="W25" s="15"/>
      <c r="X25" s="15"/>
      <c r="Y25" s="15"/>
    </row>
    <row r="26" spans="1:25" ht="15.9" customHeight="1">
      <c r="A26" s="219">
        <f t="shared" si="3"/>
        <v>15.599999999999998</v>
      </c>
      <c r="B26" s="24" t="s">
        <v>255</v>
      </c>
      <c r="C26" s="47"/>
      <c r="D26" s="47"/>
      <c r="E26" s="47"/>
      <c r="F26" s="15"/>
      <c r="G26" s="15"/>
      <c r="H26" s="15"/>
      <c r="I26" s="15"/>
      <c r="J26" s="15"/>
      <c r="K26" s="15"/>
      <c r="L26" s="15"/>
      <c r="M26" s="15"/>
      <c r="N26" s="15"/>
      <c r="O26" s="15"/>
      <c r="P26" s="15"/>
      <c r="Q26" s="15"/>
      <c r="R26" s="15"/>
      <c r="S26" s="15"/>
      <c r="T26" s="15"/>
      <c r="U26" s="15"/>
      <c r="V26" s="15"/>
      <c r="W26" s="15"/>
      <c r="X26" s="15"/>
      <c r="Y26" s="15"/>
    </row>
    <row r="27" spans="1:25" ht="15.9" customHeight="1">
      <c r="A27" s="219">
        <f t="shared" si="3"/>
        <v>15.699999999999998</v>
      </c>
      <c r="B27" s="24" t="s">
        <v>256</v>
      </c>
      <c r="C27" s="47"/>
      <c r="D27" s="47"/>
      <c r="E27" s="47"/>
      <c r="F27" s="15"/>
      <c r="G27" s="15"/>
      <c r="H27" s="15"/>
      <c r="I27" s="15"/>
      <c r="J27" s="15"/>
      <c r="K27" s="15"/>
      <c r="L27" s="15"/>
      <c r="M27" s="15"/>
      <c r="N27" s="15"/>
      <c r="O27" s="15"/>
      <c r="P27" s="15"/>
      <c r="Q27" s="15"/>
      <c r="R27" s="15"/>
      <c r="S27" s="15"/>
      <c r="T27" s="15"/>
      <c r="U27" s="15"/>
      <c r="V27" s="15"/>
      <c r="W27" s="15"/>
      <c r="X27" s="15"/>
      <c r="Y27" s="15"/>
    </row>
    <row r="28" spans="1:25" ht="15.9" customHeight="1">
      <c r="A28" s="219">
        <f t="shared" si="3"/>
        <v>15.799999999999997</v>
      </c>
      <c r="B28" s="24" t="s">
        <v>257</v>
      </c>
      <c r="C28" s="47"/>
      <c r="D28" s="47"/>
      <c r="E28" s="47"/>
      <c r="F28" s="15"/>
      <c r="G28" s="15"/>
      <c r="H28" s="15"/>
      <c r="I28" s="15"/>
      <c r="J28" s="15"/>
      <c r="K28" s="15"/>
      <c r="L28" s="15"/>
      <c r="M28" s="15"/>
      <c r="N28" s="15"/>
      <c r="O28" s="15"/>
      <c r="P28" s="15"/>
      <c r="Q28" s="15"/>
      <c r="R28" s="15"/>
      <c r="S28" s="15"/>
      <c r="T28" s="15"/>
      <c r="U28" s="15"/>
      <c r="V28" s="15"/>
      <c r="W28" s="15"/>
      <c r="X28" s="15"/>
      <c r="Y28" s="15"/>
    </row>
    <row r="29" spans="1:25" ht="15.9" customHeight="1">
      <c r="A29" s="219">
        <f t="shared" si="3"/>
        <v>15.899999999999997</v>
      </c>
      <c r="B29" s="24" t="s">
        <v>258</v>
      </c>
      <c r="C29" s="47"/>
      <c r="D29" s="47"/>
      <c r="E29" s="47"/>
      <c r="F29" s="15"/>
      <c r="G29" s="15"/>
      <c r="H29" s="15"/>
      <c r="I29" s="15"/>
      <c r="J29" s="15"/>
      <c r="K29" s="15"/>
      <c r="L29" s="15"/>
      <c r="M29" s="15"/>
      <c r="N29" s="15"/>
      <c r="O29" s="15"/>
      <c r="P29" s="15"/>
      <c r="Q29" s="15"/>
      <c r="R29" s="15"/>
      <c r="S29" s="15"/>
      <c r="T29" s="15"/>
      <c r="U29" s="15"/>
      <c r="V29" s="15"/>
      <c r="W29" s="15"/>
      <c r="X29" s="15"/>
      <c r="Y29" s="15"/>
    </row>
    <row r="30" spans="1:25" ht="15.9" customHeight="1">
      <c r="A30" s="218">
        <f>A20+1</f>
        <v>16</v>
      </c>
      <c r="B30" s="24" t="s">
        <v>47</v>
      </c>
      <c r="C30" s="46"/>
      <c r="D30" s="46"/>
      <c r="E30" s="46"/>
      <c r="F30" s="15"/>
      <c r="G30" s="15"/>
      <c r="H30" s="15"/>
      <c r="I30" s="15"/>
      <c r="J30" s="15"/>
      <c r="K30" s="15"/>
      <c r="L30" s="15"/>
      <c r="M30" s="15"/>
      <c r="N30" s="15"/>
      <c r="O30" s="15"/>
      <c r="P30" s="15"/>
      <c r="Q30" s="15"/>
      <c r="R30" s="15"/>
      <c r="S30" s="15"/>
      <c r="T30" s="15"/>
      <c r="U30" s="15"/>
      <c r="V30" s="15"/>
      <c r="W30" s="15"/>
      <c r="X30" s="15"/>
      <c r="Y30" s="15"/>
    </row>
    <row r="31" spans="1:25" ht="15.9" customHeight="1">
      <c r="A31" s="218">
        <f>A30+1</f>
        <v>17</v>
      </c>
      <c r="B31" s="24" t="s">
        <v>48</v>
      </c>
      <c r="C31" s="215"/>
      <c r="D31" s="215">
        <f t="shared" ref="D31:E31" si="4">IFERROR(D30/D17,0)</f>
        <v>0</v>
      </c>
      <c r="E31" s="215">
        <f t="shared" si="4"/>
        <v>0</v>
      </c>
      <c r="F31" s="15"/>
      <c r="G31" s="15"/>
      <c r="H31" s="15"/>
      <c r="I31" s="15"/>
      <c r="J31" s="15"/>
      <c r="K31" s="15"/>
      <c r="L31" s="15"/>
      <c r="M31" s="15"/>
      <c r="N31" s="15"/>
      <c r="O31" s="15"/>
      <c r="P31" s="15"/>
      <c r="Q31" s="15"/>
      <c r="R31" s="15"/>
      <c r="S31" s="15"/>
      <c r="T31" s="15"/>
      <c r="U31" s="15"/>
      <c r="V31" s="15"/>
      <c r="W31" s="15"/>
      <c r="X31" s="15"/>
      <c r="Y31" s="15"/>
    </row>
    <row r="32" spans="1:25" ht="15.9" customHeight="1">
      <c r="A32" s="218">
        <f t="shared" ref="A32:A37" si="5">A31+1</f>
        <v>18</v>
      </c>
      <c r="B32" s="24" t="s">
        <v>340</v>
      </c>
      <c r="C32" s="47"/>
      <c r="D32" s="47"/>
      <c r="E32" s="47"/>
      <c r="F32" s="15"/>
      <c r="G32" s="15"/>
      <c r="H32" s="15"/>
      <c r="I32" s="15"/>
      <c r="J32" s="15"/>
      <c r="K32" s="15"/>
      <c r="L32" s="15"/>
      <c r="M32" s="15"/>
      <c r="N32" s="15"/>
      <c r="O32" s="15"/>
      <c r="P32" s="15"/>
      <c r="Q32" s="15"/>
      <c r="R32" s="15"/>
      <c r="S32" s="15"/>
      <c r="T32" s="15"/>
      <c r="U32" s="15"/>
      <c r="V32" s="15"/>
      <c r="W32" s="15"/>
      <c r="X32" s="15"/>
      <c r="Y32" s="15"/>
    </row>
    <row r="33" spans="1:25" ht="15.9" customHeight="1">
      <c r="A33" s="218">
        <f t="shared" si="5"/>
        <v>19</v>
      </c>
      <c r="B33" s="16" t="s">
        <v>291</v>
      </c>
      <c r="C33" s="48"/>
      <c r="D33" s="48"/>
      <c r="E33" s="48"/>
      <c r="F33" s="15"/>
      <c r="G33" s="15"/>
      <c r="H33" s="15"/>
      <c r="I33" s="15"/>
      <c r="J33" s="15"/>
      <c r="K33" s="15"/>
      <c r="L33" s="15"/>
      <c r="M33" s="15"/>
      <c r="N33" s="15"/>
      <c r="O33" s="15"/>
      <c r="P33" s="15"/>
      <c r="Q33" s="15"/>
      <c r="R33" s="15"/>
      <c r="S33" s="15"/>
      <c r="T33" s="15"/>
      <c r="U33" s="15"/>
      <c r="V33" s="15"/>
      <c r="W33" s="15"/>
      <c r="X33" s="15"/>
      <c r="Y33" s="15"/>
    </row>
    <row r="34" spans="1:25" ht="15.9" customHeight="1">
      <c r="A34" s="218">
        <f t="shared" si="5"/>
        <v>20</v>
      </c>
      <c r="B34" s="16" t="s">
        <v>25</v>
      </c>
      <c r="C34" s="48"/>
      <c r="D34" s="48"/>
      <c r="E34" s="48"/>
      <c r="F34" s="15"/>
      <c r="G34" s="15"/>
      <c r="H34" s="15"/>
      <c r="I34" s="15"/>
      <c r="J34" s="15"/>
      <c r="K34" s="15"/>
      <c r="L34" s="15"/>
      <c r="M34" s="15"/>
      <c r="N34" s="15"/>
      <c r="O34" s="15"/>
      <c r="P34" s="15"/>
      <c r="Q34" s="15"/>
      <c r="R34" s="15"/>
      <c r="S34" s="15"/>
      <c r="T34" s="15"/>
      <c r="U34" s="15"/>
      <c r="V34" s="15"/>
      <c r="W34" s="15"/>
      <c r="X34" s="15"/>
      <c r="Y34" s="15"/>
    </row>
    <row r="35" spans="1:25" ht="15.9" customHeight="1">
      <c r="A35" s="218">
        <f t="shared" si="5"/>
        <v>21</v>
      </c>
      <c r="B35" s="16" t="s">
        <v>55</v>
      </c>
      <c r="C35" s="48"/>
      <c r="D35" s="48"/>
      <c r="E35" s="48"/>
      <c r="F35" s="15"/>
      <c r="G35" s="15"/>
      <c r="H35" s="15"/>
      <c r="I35" s="15"/>
      <c r="J35" s="15"/>
      <c r="K35" s="15"/>
      <c r="L35" s="15"/>
      <c r="M35" s="15"/>
      <c r="N35" s="15"/>
      <c r="O35" s="15"/>
      <c r="P35" s="15"/>
      <c r="Q35" s="15"/>
      <c r="R35" s="15"/>
      <c r="S35" s="15"/>
      <c r="T35" s="15"/>
      <c r="U35" s="15"/>
      <c r="V35" s="15"/>
      <c r="W35" s="15"/>
      <c r="X35" s="15"/>
      <c r="Y35" s="15"/>
    </row>
    <row r="36" spans="1:25" ht="15.9" customHeight="1">
      <c r="A36" s="218">
        <f t="shared" si="5"/>
        <v>22</v>
      </c>
      <c r="B36" s="61" t="s">
        <v>56</v>
      </c>
      <c r="C36" s="48"/>
      <c r="D36" s="48"/>
      <c r="E36" s="48"/>
      <c r="F36" s="15"/>
      <c r="G36" s="15"/>
      <c r="H36" s="15"/>
      <c r="I36" s="15"/>
      <c r="J36" s="15"/>
      <c r="K36" s="15"/>
      <c r="L36" s="15"/>
      <c r="M36" s="15"/>
      <c r="N36" s="15"/>
      <c r="O36" s="15"/>
      <c r="P36" s="15"/>
      <c r="Q36" s="15"/>
      <c r="R36" s="15"/>
      <c r="S36" s="15"/>
      <c r="T36" s="15"/>
      <c r="U36" s="15"/>
      <c r="V36" s="15"/>
      <c r="W36" s="15"/>
      <c r="X36" s="15"/>
      <c r="Y36" s="15"/>
    </row>
    <row r="37" spans="1:25" ht="15.9" customHeight="1">
      <c r="A37" s="218">
        <f t="shared" si="5"/>
        <v>23</v>
      </c>
      <c r="B37" s="16" t="s">
        <v>26</v>
      </c>
      <c r="C37" s="48"/>
      <c r="D37" s="48"/>
      <c r="E37" s="48"/>
      <c r="F37" s="15"/>
      <c r="G37" s="15"/>
      <c r="H37" s="15"/>
      <c r="I37" s="15"/>
      <c r="J37" s="15"/>
      <c r="K37" s="15"/>
      <c r="L37" s="15"/>
      <c r="M37" s="15"/>
      <c r="N37" s="15"/>
      <c r="O37" s="15"/>
      <c r="P37" s="15"/>
      <c r="Q37" s="15"/>
      <c r="R37" s="15"/>
      <c r="S37" s="15"/>
      <c r="T37" s="15"/>
      <c r="U37" s="15"/>
      <c r="V37" s="15"/>
      <c r="W37" s="15"/>
      <c r="X37" s="15"/>
      <c r="Y37" s="15"/>
    </row>
    <row r="38" spans="1:25" s="30" customFormat="1" ht="15.9" customHeight="1">
      <c r="A38" s="20" t="s">
        <v>24</v>
      </c>
      <c r="B38" s="21" t="s">
        <v>27</v>
      </c>
      <c r="C38" s="22"/>
      <c r="D38" s="22"/>
      <c r="E38" s="22"/>
      <c r="F38" s="29"/>
      <c r="G38" s="29"/>
      <c r="H38" s="29"/>
      <c r="I38" s="29"/>
      <c r="J38" s="29"/>
      <c r="K38" s="29"/>
      <c r="L38" s="29"/>
      <c r="M38" s="29"/>
      <c r="N38" s="29"/>
      <c r="O38" s="29"/>
      <c r="P38" s="29"/>
      <c r="Q38" s="29"/>
      <c r="R38" s="29"/>
      <c r="S38" s="29"/>
      <c r="T38" s="29"/>
      <c r="U38" s="29"/>
      <c r="V38" s="29"/>
      <c r="W38" s="29"/>
      <c r="X38" s="29"/>
      <c r="Y38" s="29"/>
    </row>
    <row r="39" spans="1:25" ht="15.9" customHeight="1">
      <c r="A39" s="218">
        <f>A37+1</f>
        <v>24</v>
      </c>
      <c r="B39" s="16" t="s">
        <v>28</v>
      </c>
      <c r="C39" s="48"/>
      <c r="D39" s="48"/>
      <c r="E39" s="48"/>
      <c r="F39" s="15"/>
      <c r="G39" s="15"/>
      <c r="H39" s="15"/>
      <c r="I39" s="15"/>
      <c r="J39" s="15"/>
      <c r="K39" s="15"/>
      <c r="L39" s="15"/>
      <c r="M39" s="15"/>
      <c r="N39" s="15"/>
      <c r="O39" s="15"/>
      <c r="P39" s="15"/>
      <c r="Q39" s="15"/>
      <c r="R39" s="15"/>
      <c r="S39" s="15"/>
      <c r="T39" s="15"/>
      <c r="U39" s="15"/>
      <c r="V39" s="15"/>
      <c r="W39" s="15"/>
      <c r="X39" s="15"/>
      <c r="Y39" s="15"/>
    </row>
    <row r="40" spans="1:25" ht="15.9" customHeight="1">
      <c r="A40" s="218">
        <f>A39+1</f>
        <v>25</v>
      </c>
      <c r="B40" s="16" t="s">
        <v>341</v>
      </c>
      <c r="C40" s="48"/>
      <c r="D40" s="48"/>
      <c r="E40" s="48"/>
      <c r="F40" s="15"/>
      <c r="G40" s="15"/>
      <c r="H40" s="15"/>
      <c r="I40" s="15"/>
      <c r="J40" s="15"/>
      <c r="K40" s="15"/>
      <c r="L40" s="15"/>
      <c r="M40" s="15"/>
      <c r="N40" s="15"/>
      <c r="O40" s="15"/>
      <c r="P40" s="15"/>
      <c r="Q40" s="15"/>
      <c r="R40" s="15"/>
      <c r="S40" s="15"/>
      <c r="T40" s="15"/>
      <c r="U40" s="15"/>
      <c r="V40" s="15"/>
      <c r="W40" s="15"/>
      <c r="X40" s="15"/>
      <c r="Y40" s="15"/>
    </row>
    <row r="41" spans="1:25" ht="15.9" customHeight="1">
      <c r="A41" s="218">
        <f t="shared" ref="A41:A42" si="6">A40+1</f>
        <v>26</v>
      </c>
      <c r="B41" s="16" t="s">
        <v>345</v>
      </c>
      <c r="C41" s="48"/>
      <c r="D41" s="48"/>
      <c r="E41" s="48"/>
      <c r="F41" s="15"/>
      <c r="G41" s="15"/>
      <c r="H41" s="15"/>
      <c r="I41" s="15"/>
      <c r="J41" s="15"/>
      <c r="K41" s="15"/>
      <c r="L41" s="15"/>
      <c r="M41" s="15"/>
      <c r="N41" s="15"/>
      <c r="O41" s="15"/>
      <c r="P41" s="15"/>
      <c r="Q41" s="15"/>
      <c r="R41" s="15"/>
      <c r="S41" s="15"/>
      <c r="T41" s="15"/>
      <c r="U41" s="15"/>
      <c r="V41" s="15"/>
      <c r="W41" s="15"/>
      <c r="X41" s="15"/>
      <c r="Y41" s="15"/>
    </row>
    <row r="42" spans="1:25" ht="15.9" customHeight="1">
      <c r="A42" s="218">
        <f t="shared" si="6"/>
        <v>27</v>
      </c>
      <c r="B42" s="16" t="s">
        <v>342</v>
      </c>
      <c r="C42" s="51"/>
      <c r="D42" s="51"/>
      <c r="E42" s="51"/>
      <c r="F42" s="15"/>
      <c r="G42" s="15"/>
      <c r="H42" s="15"/>
      <c r="I42" s="15"/>
      <c r="J42" s="15"/>
      <c r="K42" s="15"/>
      <c r="L42" s="15"/>
      <c r="M42" s="15"/>
      <c r="N42" s="15"/>
      <c r="O42" s="15"/>
      <c r="P42" s="15"/>
      <c r="Q42" s="15"/>
      <c r="R42" s="15"/>
      <c r="S42" s="15"/>
      <c r="T42" s="15"/>
      <c r="U42" s="15"/>
      <c r="V42" s="15"/>
      <c r="W42" s="15"/>
      <c r="X42" s="15"/>
      <c r="Y42" s="15"/>
    </row>
    <row r="43" spans="1:25" ht="15.9" customHeight="1">
      <c r="A43" s="60" t="s">
        <v>49</v>
      </c>
      <c r="B43" s="49"/>
      <c r="C43" s="52"/>
      <c r="D43" s="52"/>
      <c r="E43" s="52"/>
      <c r="F43" s="15"/>
      <c r="G43" s="15"/>
      <c r="H43" s="15"/>
      <c r="I43" s="15"/>
      <c r="J43" s="15"/>
      <c r="K43" s="15"/>
      <c r="L43" s="15"/>
      <c r="M43" s="15"/>
      <c r="N43" s="15"/>
      <c r="O43" s="15"/>
      <c r="P43" s="15"/>
      <c r="Q43" s="15"/>
      <c r="R43" s="15"/>
      <c r="S43" s="15"/>
      <c r="T43" s="15"/>
      <c r="U43" s="15"/>
      <c r="V43" s="15"/>
      <c r="W43" s="15"/>
      <c r="X43" s="15"/>
      <c r="Y43" s="15"/>
    </row>
    <row r="44" spans="1:25" ht="15.9" customHeight="1">
      <c r="A44" s="218">
        <f>A42+1</f>
        <v>28</v>
      </c>
      <c r="B44" s="40" t="s">
        <v>50</v>
      </c>
      <c r="C44" s="50"/>
      <c r="D44" s="50"/>
      <c r="E44" s="50"/>
      <c r="F44" s="15"/>
      <c r="G44" s="15"/>
      <c r="H44" s="15"/>
      <c r="I44" s="15"/>
      <c r="J44" s="15"/>
      <c r="K44" s="15"/>
      <c r="L44" s="15"/>
      <c r="M44" s="15"/>
      <c r="N44" s="15"/>
      <c r="O44" s="15"/>
      <c r="P44" s="15"/>
      <c r="Q44" s="15"/>
      <c r="R44" s="15"/>
      <c r="S44" s="15"/>
      <c r="T44" s="15"/>
      <c r="U44" s="15"/>
      <c r="V44" s="15"/>
      <c r="W44" s="15"/>
      <c r="X44" s="15"/>
      <c r="Y44" s="15"/>
    </row>
    <row r="45" spans="1:25" ht="15.9" customHeight="1">
      <c r="A45" s="218">
        <f>A44+1</f>
        <v>29</v>
      </c>
      <c r="B45" s="40" t="s">
        <v>346</v>
      </c>
      <c r="C45" s="50"/>
      <c r="D45" s="50"/>
      <c r="E45" s="50"/>
      <c r="F45" s="15"/>
      <c r="G45" s="15"/>
      <c r="H45" s="15"/>
      <c r="I45" s="15"/>
      <c r="J45" s="15"/>
      <c r="K45" s="15"/>
      <c r="L45" s="15"/>
      <c r="M45" s="15"/>
      <c r="N45" s="15"/>
      <c r="O45" s="15"/>
      <c r="P45" s="15"/>
      <c r="Q45" s="15"/>
      <c r="R45" s="15"/>
      <c r="S45" s="15"/>
      <c r="T45" s="15"/>
      <c r="U45" s="15"/>
      <c r="V45" s="15"/>
      <c r="W45" s="15"/>
      <c r="X45" s="15"/>
      <c r="Y45" s="15"/>
    </row>
    <row r="46" spans="1:25" ht="15.9" customHeight="1">
      <c r="A46" s="218">
        <f t="shared" ref="A46:A50" si="7">A45+1</f>
        <v>30</v>
      </c>
      <c r="B46" s="40" t="s">
        <v>51</v>
      </c>
      <c r="C46" s="50"/>
      <c r="D46" s="50"/>
      <c r="E46" s="50"/>
      <c r="F46" s="15"/>
      <c r="G46" s="15"/>
      <c r="H46" s="15"/>
      <c r="I46" s="15"/>
      <c r="J46" s="15"/>
      <c r="K46" s="15"/>
      <c r="L46" s="15"/>
      <c r="M46" s="15"/>
      <c r="N46" s="15"/>
      <c r="O46" s="15"/>
      <c r="P46" s="15"/>
      <c r="Q46" s="15"/>
      <c r="R46" s="15"/>
      <c r="S46" s="15"/>
      <c r="T46" s="15"/>
      <c r="U46" s="15"/>
      <c r="V46" s="15"/>
      <c r="W46" s="15"/>
      <c r="X46" s="15"/>
      <c r="Y46" s="15"/>
    </row>
    <row r="47" spans="1:25" ht="15.9" customHeight="1">
      <c r="A47" s="218">
        <f t="shared" si="7"/>
        <v>31</v>
      </c>
      <c r="B47" s="53" t="s">
        <v>52</v>
      </c>
      <c r="C47" s="50"/>
      <c r="D47" s="50"/>
      <c r="E47" s="50"/>
      <c r="F47" s="15"/>
      <c r="G47" s="15"/>
      <c r="H47" s="15"/>
      <c r="I47" s="15"/>
      <c r="J47" s="15"/>
      <c r="K47" s="15"/>
      <c r="L47" s="15"/>
      <c r="M47" s="15"/>
      <c r="N47" s="15"/>
      <c r="O47" s="15"/>
      <c r="P47" s="15"/>
      <c r="Q47" s="15"/>
      <c r="R47" s="15"/>
      <c r="S47" s="15"/>
      <c r="T47" s="15"/>
      <c r="U47" s="15"/>
      <c r="V47" s="15"/>
      <c r="W47" s="15"/>
      <c r="X47" s="15"/>
      <c r="Y47" s="15"/>
    </row>
    <row r="48" spans="1:25" ht="15.9" customHeight="1">
      <c r="A48" s="218">
        <f t="shared" si="7"/>
        <v>32</v>
      </c>
      <c r="B48" s="55" t="s">
        <v>53</v>
      </c>
      <c r="C48" s="216">
        <f t="shared" ref="C48:E48" si="8">C50+C49</f>
        <v>0</v>
      </c>
      <c r="D48" s="216">
        <f t="shared" si="8"/>
        <v>0</v>
      </c>
      <c r="E48" s="216">
        <f t="shared" si="8"/>
        <v>0</v>
      </c>
      <c r="F48" s="15"/>
      <c r="G48" s="15"/>
      <c r="H48" s="15"/>
      <c r="I48" s="15"/>
      <c r="J48" s="15"/>
      <c r="K48" s="15"/>
      <c r="L48" s="15"/>
      <c r="M48" s="15"/>
      <c r="N48" s="15"/>
      <c r="O48" s="15"/>
      <c r="P48" s="15"/>
      <c r="Q48" s="15"/>
      <c r="R48" s="15"/>
      <c r="S48" s="15"/>
      <c r="T48" s="15"/>
      <c r="U48" s="15"/>
      <c r="V48" s="15"/>
      <c r="W48" s="15"/>
      <c r="X48" s="15"/>
      <c r="Y48" s="15"/>
    </row>
    <row r="49" spans="1:25" ht="15.9" customHeight="1">
      <c r="A49" s="218">
        <f t="shared" si="7"/>
        <v>33</v>
      </c>
      <c r="B49" s="54" t="s">
        <v>347</v>
      </c>
      <c r="C49" s="50"/>
      <c r="D49" s="50"/>
      <c r="E49" s="50"/>
      <c r="F49" s="15"/>
      <c r="G49" s="15"/>
      <c r="H49" s="15"/>
      <c r="I49" s="15"/>
      <c r="J49" s="15"/>
      <c r="K49" s="15"/>
      <c r="L49" s="15"/>
      <c r="M49" s="15"/>
      <c r="N49" s="15"/>
      <c r="O49" s="15"/>
      <c r="P49" s="15"/>
      <c r="Q49" s="15"/>
      <c r="R49" s="15"/>
      <c r="S49" s="15"/>
      <c r="T49" s="15"/>
      <c r="U49" s="15"/>
      <c r="V49" s="15"/>
      <c r="W49" s="15"/>
      <c r="X49" s="15"/>
      <c r="Y49" s="15"/>
    </row>
    <row r="50" spans="1:25" ht="15.9" customHeight="1">
      <c r="A50" s="218">
        <f t="shared" si="7"/>
        <v>34</v>
      </c>
      <c r="B50" s="53" t="s">
        <v>348</v>
      </c>
      <c r="C50" s="50"/>
      <c r="D50" s="50"/>
      <c r="E50" s="50"/>
      <c r="F50" s="15"/>
      <c r="G50" s="15"/>
      <c r="H50" s="15"/>
      <c r="I50" s="15"/>
      <c r="J50" s="15"/>
      <c r="K50" s="15"/>
      <c r="L50" s="15"/>
      <c r="M50" s="15"/>
      <c r="N50" s="15"/>
      <c r="O50" s="15"/>
      <c r="P50" s="15"/>
      <c r="Q50" s="15"/>
      <c r="R50" s="15"/>
      <c r="S50" s="15"/>
      <c r="T50" s="15"/>
      <c r="U50" s="15"/>
      <c r="V50" s="15"/>
      <c r="W50" s="15"/>
      <c r="X50" s="15"/>
      <c r="Y50" s="15"/>
    </row>
    <row r="51" spans="1:25" ht="15.9" customHeight="1">
      <c r="A51" s="59" t="s">
        <v>54</v>
      </c>
      <c r="B51" s="56"/>
      <c r="C51" s="58"/>
      <c r="D51" s="58"/>
      <c r="E51" s="58"/>
      <c r="F51" s="15"/>
      <c r="G51" s="15"/>
      <c r="H51" s="15"/>
      <c r="I51" s="15"/>
      <c r="J51" s="15"/>
      <c r="K51" s="15"/>
      <c r="L51" s="15"/>
      <c r="M51" s="15"/>
      <c r="N51" s="15"/>
      <c r="O51" s="15"/>
      <c r="P51" s="15"/>
      <c r="Q51" s="15"/>
      <c r="R51" s="15"/>
      <c r="S51" s="15"/>
      <c r="T51" s="15"/>
      <c r="U51" s="15"/>
      <c r="V51" s="15"/>
      <c r="W51" s="15"/>
      <c r="X51" s="15"/>
      <c r="Y51" s="15"/>
    </row>
    <row r="52" spans="1:25" ht="15.9" customHeight="1">
      <c r="A52" s="218">
        <f>A50+1</f>
        <v>35</v>
      </c>
      <c r="B52" s="25" t="s">
        <v>343</v>
      </c>
      <c r="C52" s="50"/>
      <c r="D52" s="50"/>
      <c r="E52" s="50"/>
      <c r="F52" s="15"/>
      <c r="G52" s="15"/>
      <c r="H52" s="15"/>
      <c r="I52" s="15"/>
      <c r="J52" s="15"/>
      <c r="K52" s="15"/>
      <c r="L52" s="15"/>
      <c r="M52" s="15"/>
      <c r="N52" s="15"/>
      <c r="O52" s="15"/>
      <c r="P52" s="15"/>
      <c r="Q52" s="15"/>
      <c r="R52" s="15"/>
      <c r="S52" s="15"/>
      <c r="T52" s="15"/>
      <c r="U52" s="15"/>
      <c r="V52" s="15"/>
      <c r="W52" s="15"/>
      <c r="X52" s="15"/>
      <c r="Y52" s="15"/>
    </row>
    <row r="53" spans="1:25" ht="15.9" customHeight="1">
      <c r="A53" s="218">
        <f>A52+1</f>
        <v>36</v>
      </c>
      <c r="B53" s="25" t="s">
        <v>344</v>
      </c>
      <c r="C53" s="50"/>
      <c r="D53" s="50"/>
      <c r="E53" s="50"/>
      <c r="F53" s="15"/>
      <c r="G53" s="15"/>
      <c r="H53" s="15"/>
      <c r="I53" s="15"/>
      <c r="J53" s="15"/>
      <c r="K53" s="15"/>
      <c r="L53" s="15"/>
      <c r="M53" s="15"/>
      <c r="N53" s="15"/>
      <c r="O53" s="15"/>
      <c r="P53" s="15"/>
      <c r="Q53" s="15"/>
      <c r="R53" s="15"/>
      <c r="S53" s="15"/>
      <c r="T53" s="15"/>
      <c r="U53" s="15"/>
      <c r="V53" s="15"/>
      <c r="W53" s="15"/>
      <c r="X53" s="15"/>
      <c r="Y53" s="15"/>
    </row>
    <row r="54" spans="1:25" ht="15.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5.9" customHeight="1">
      <c r="A55" s="35" t="s">
        <v>29</v>
      </c>
      <c r="B55" s="36"/>
      <c r="C55" s="41"/>
      <c r="D55" s="41"/>
      <c r="E55" s="41"/>
      <c r="F55" s="15"/>
      <c r="G55" s="15"/>
      <c r="H55" s="15"/>
      <c r="I55" s="15"/>
      <c r="J55" s="15"/>
      <c r="K55" s="15"/>
      <c r="L55" s="15"/>
      <c r="M55" s="15"/>
      <c r="N55" s="15"/>
      <c r="O55" s="15"/>
      <c r="P55" s="15"/>
      <c r="Q55" s="15"/>
      <c r="R55" s="15"/>
      <c r="S55" s="15"/>
      <c r="T55" s="15"/>
      <c r="U55" s="15"/>
      <c r="V55" s="15"/>
      <c r="W55" s="15"/>
      <c r="X55" s="15"/>
      <c r="Y55" s="15"/>
    </row>
    <row r="56" spans="1:25" ht="85.75" customHeight="1">
      <c r="A56" s="218">
        <f>A53+1</f>
        <v>37</v>
      </c>
      <c r="B56" s="217" t="s">
        <v>375</v>
      </c>
      <c r="C56" s="25"/>
      <c r="D56" s="37"/>
      <c r="E56" s="37"/>
      <c r="F56" s="15"/>
      <c r="G56" s="15"/>
      <c r="H56" s="15"/>
      <c r="I56" s="15"/>
      <c r="J56" s="15"/>
      <c r="K56" s="15"/>
      <c r="L56" s="15"/>
      <c r="M56" s="15"/>
      <c r="N56" s="15"/>
      <c r="O56" s="15"/>
      <c r="P56" s="15"/>
      <c r="Q56" s="15"/>
      <c r="R56" s="15"/>
      <c r="S56" s="15"/>
      <c r="T56" s="15"/>
      <c r="U56" s="15"/>
      <c r="V56" s="15"/>
      <c r="W56" s="15"/>
      <c r="X56" s="15"/>
      <c r="Y56" s="15"/>
    </row>
    <row r="57" spans="1:25" ht="15.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5.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9"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9"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5.9"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5.9"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5.9"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5.9" customHeight="1">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5.9" customHeight="1">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sheetData>
  <mergeCells count="3">
    <mergeCell ref="A1:E1"/>
    <mergeCell ref="A2:E2"/>
    <mergeCell ref="C19:E19"/>
  </mergeCells>
  <conditionalFormatting sqref="C4:E13 C16:E17 C20:E22 C24:E30 C32:E37 C39:E42 C44:E47 C49:E50 C52:E53 C56:E56">
    <cfRule type="notContainsBlanks" dxfId="9" priority="9">
      <formula>LEN(TRIM(C4))&gt;0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theme="8" tint="-0.499984740745262"/>
  </sheetPr>
  <dimension ref="A1:G24"/>
  <sheetViews>
    <sheetView showGridLines="0" topLeftCell="B1" workbookViewId="0">
      <selection activeCell="B14" sqref="B14"/>
    </sheetView>
  </sheetViews>
  <sheetFormatPr defaultRowHeight="14.5"/>
  <cols>
    <col min="1" max="1" width="3.9062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c r="A1" s="296" t="s">
        <v>138</v>
      </c>
      <c r="B1" s="297"/>
      <c r="C1" s="298"/>
      <c r="D1" s="298"/>
      <c r="E1" s="299"/>
      <c r="F1" s="63"/>
      <c r="G1" s="63"/>
    </row>
    <row r="2" spans="1:7" ht="15" thickBot="1">
      <c r="A2" s="168">
        <f>Quantitative!A56+1</f>
        <v>38</v>
      </c>
      <c r="B2" s="169"/>
      <c r="C2" s="170" t="s">
        <v>139</v>
      </c>
      <c r="D2" s="170" t="s">
        <v>140</v>
      </c>
      <c r="E2" s="170" t="s">
        <v>141</v>
      </c>
      <c r="F2" s="170" t="s">
        <v>142</v>
      </c>
      <c r="G2" s="170" t="s">
        <v>143</v>
      </c>
    </row>
    <row r="3" spans="1:7">
      <c r="A3" s="171" t="s">
        <v>144</v>
      </c>
      <c r="B3" s="172" t="s">
        <v>145</v>
      </c>
      <c r="C3" s="173">
        <f>SUM(C4:C6)</f>
        <v>0</v>
      </c>
      <c r="D3" s="173">
        <f>SUM(D4:D6)</f>
        <v>0</v>
      </c>
      <c r="E3" s="173">
        <f>SUM(E4:E6)</f>
        <v>0</v>
      </c>
      <c r="F3" s="173">
        <f>SUM(F4:F6)</f>
        <v>0</v>
      </c>
      <c r="G3" s="205"/>
    </row>
    <row r="4" spans="1:7">
      <c r="A4" s="174"/>
      <c r="B4" s="175" t="s">
        <v>146</v>
      </c>
      <c r="C4" s="186"/>
      <c r="D4" s="187"/>
      <c r="E4" s="187"/>
      <c r="F4" s="188"/>
      <c r="G4" s="188"/>
    </row>
    <row r="5" spans="1:7">
      <c r="A5" s="174"/>
      <c r="B5" s="176" t="s">
        <v>147</v>
      </c>
      <c r="C5" s="189"/>
      <c r="D5" s="190"/>
      <c r="E5" s="190"/>
      <c r="F5" s="191"/>
      <c r="G5" s="191"/>
    </row>
    <row r="6" spans="1:7">
      <c r="A6" s="174"/>
      <c r="B6" s="176" t="s">
        <v>148</v>
      </c>
      <c r="C6" s="189"/>
      <c r="D6" s="190"/>
      <c r="E6" s="190"/>
      <c r="F6" s="191"/>
      <c r="G6" s="191"/>
    </row>
    <row r="7" spans="1:7">
      <c r="A7" s="174"/>
      <c r="B7" s="176"/>
      <c r="C7" s="62"/>
      <c r="D7" s="62"/>
      <c r="E7" s="62"/>
      <c r="F7" s="62"/>
      <c r="G7" s="62"/>
    </row>
    <row r="8" spans="1:7">
      <c r="A8" s="174" t="s">
        <v>149</v>
      </c>
      <c r="B8" s="177" t="s">
        <v>150</v>
      </c>
      <c r="C8" s="173">
        <f>SUM(C9:C11)</f>
        <v>0</v>
      </c>
      <c r="D8" s="173">
        <f>SUM(D9:D11)</f>
        <v>0</v>
      </c>
      <c r="E8" s="173">
        <f>SUM(E9:E11)</f>
        <v>0</v>
      </c>
      <c r="F8" s="173">
        <f>SUM(F9:F11)</f>
        <v>0</v>
      </c>
      <c r="G8" s="191"/>
    </row>
    <row r="9" spans="1:7">
      <c r="A9" s="174"/>
      <c r="B9" s="176" t="s">
        <v>151</v>
      </c>
      <c r="C9" s="189"/>
      <c r="D9" s="190"/>
      <c r="E9" s="190"/>
      <c r="F9" s="191"/>
      <c r="G9" s="191"/>
    </row>
    <row r="10" spans="1:7">
      <c r="A10" s="174"/>
      <c r="B10" s="176" t="s">
        <v>152</v>
      </c>
      <c r="C10" s="189"/>
      <c r="D10" s="190"/>
      <c r="E10" s="190"/>
      <c r="F10" s="191"/>
      <c r="G10" s="191"/>
    </row>
    <row r="11" spans="1:7">
      <c r="A11" s="174"/>
      <c r="B11" s="176" t="s">
        <v>153</v>
      </c>
      <c r="C11" s="189"/>
      <c r="D11" s="190"/>
      <c r="E11" s="190"/>
      <c r="F11" s="191"/>
      <c r="G11" s="191"/>
    </row>
    <row r="12" spans="1:7">
      <c r="A12" s="174"/>
      <c r="B12" s="178"/>
      <c r="C12" s="62"/>
      <c r="D12" s="62"/>
      <c r="E12" s="62"/>
      <c r="F12" s="62"/>
      <c r="G12" s="62"/>
    </row>
    <row r="13" spans="1:7">
      <c r="A13" s="174" t="s">
        <v>154</v>
      </c>
      <c r="B13" s="177" t="s">
        <v>155</v>
      </c>
      <c r="C13" s="173">
        <f>SUM(C14:C16)</f>
        <v>0</v>
      </c>
      <c r="D13" s="173">
        <f>SUM(D14:D16)</f>
        <v>0</v>
      </c>
      <c r="E13" s="173">
        <f>SUM(E14:E16)</f>
        <v>0</v>
      </c>
      <c r="F13" s="173">
        <f>SUM(F14:F16)</f>
        <v>0</v>
      </c>
      <c r="G13" s="191"/>
    </row>
    <row r="14" spans="1:7">
      <c r="A14" s="174"/>
      <c r="B14" s="176" t="s">
        <v>156</v>
      </c>
      <c r="C14" s="189"/>
      <c r="D14" s="190"/>
      <c r="E14" s="190"/>
      <c r="F14" s="191"/>
      <c r="G14" s="191"/>
    </row>
    <row r="15" spans="1:7">
      <c r="A15" s="174"/>
      <c r="B15" s="176" t="s">
        <v>157</v>
      </c>
      <c r="C15" s="189"/>
      <c r="D15" s="190"/>
      <c r="E15" s="190"/>
      <c r="F15" s="191"/>
      <c r="G15" s="191"/>
    </row>
    <row r="16" spans="1:7">
      <c r="A16" s="174"/>
      <c r="B16" s="176" t="s">
        <v>37</v>
      </c>
      <c r="C16" s="189"/>
      <c r="D16" s="190"/>
      <c r="E16" s="190"/>
      <c r="F16" s="191"/>
      <c r="G16" s="191"/>
    </row>
    <row r="17" spans="1:7">
      <c r="A17" s="174"/>
      <c r="B17" s="178"/>
      <c r="C17" s="62"/>
      <c r="D17" s="62"/>
      <c r="E17" s="62"/>
      <c r="F17" s="62"/>
      <c r="G17" s="62"/>
    </row>
    <row r="18" spans="1:7">
      <c r="A18" s="174" t="s">
        <v>158</v>
      </c>
      <c r="B18" s="177" t="s">
        <v>159</v>
      </c>
      <c r="C18" s="173">
        <f>SUM(C19:C23)</f>
        <v>0</v>
      </c>
      <c r="D18" s="173">
        <f t="shared" ref="D18:F18" si="0">SUM(D19:D23)</f>
        <v>0</v>
      </c>
      <c r="E18" s="173">
        <f t="shared" si="0"/>
        <v>0</v>
      </c>
      <c r="F18" s="173">
        <f t="shared" si="0"/>
        <v>0</v>
      </c>
      <c r="G18" s="191"/>
    </row>
    <row r="19" spans="1:7">
      <c r="A19" s="174"/>
      <c r="B19" s="179" t="s">
        <v>160</v>
      </c>
      <c r="C19" s="190"/>
      <c r="D19" s="190"/>
      <c r="E19" s="190"/>
      <c r="F19" s="191"/>
      <c r="G19" s="191"/>
    </row>
    <row r="20" spans="1:7">
      <c r="A20" s="174"/>
      <c r="B20" s="179" t="s">
        <v>161</v>
      </c>
      <c r="C20" s="190"/>
      <c r="D20" s="190"/>
      <c r="E20" s="190"/>
      <c r="F20" s="191"/>
      <c r="G20" s="191"/>
    </row>
    <row r="21" spans="1:7">
      <c r="A21" s="174"/>
      <c r="B21" s="179" t="s">
        <v>162</v>
      </c>
      <c r="C21" s="190"/>
      <c r="D21" s="190"/>
      <c r="E21" s="190"/>
      <c r="F21" s="191"/>
      <c r="G21" s="191"/>
    </row>
    <row r="22" spans="1:7">
      <c r="A22" s="174"/>
      <c r="B22" s="179" t="s">
        <v>163</v>
      </c>
      <c r="C22" s="190"/>
      <c r="D22" s="190"/>
      <c r="E22" s="190"/>
      <c r="F22" s="191"/>
      <c r="G22" s="191"/>
    </row>
    <row r="23" spans="1:7">
      <c r="A23" s="174"/>
      <c r="B23" s="179" t="s">
        <v>164</v>
      </c>
      <c r="C23" s="191"/>
      <c r="D23" s="191"/>
      <c r="E23" s="191"/>
      <c r="F23" s="191"/>
      <c r="G23" s="191"/>
    </row>
    <row r="24" spans="1:7">
      <c r="A24" s="180"/>
      <c r="B24" s="181"/>
      <c r="C24" s="192"/>
      <c r="D24" s="192"/>
      <c r="E24" s="192"/>
      <c r="F24" s="192"/>
      <c r="G24" s="192"/>
    </row>
  </sheetData>
  <mergeCells count="1">
    <mergeCell ref="A1:E1"/>
  </mergeCells>
  <conditionalFormatting sqref="C4:F6">
    <cfRule type="notContainsBlanks" dxfId="8" priority="2">
      <formula>LEN(TRIM(C4))&gt;0</formula>
    </cfRule>
  </conditionalFormatting>
  <conditionalFormatting sqref="C9:F11 C14:F16 C19:F23">
    <cfRule type="notContainsBlanks" dxfId="7" priority="1">
      <formula>LEN(TRIM(C9))&gt;0</formula>
    </cfRule>
  </conditionalFormatting>
  <dataValidations count="1">
    <dataValidation operator="greaterThanOrEqual" allowBlank="1" showInputMessage="1" showErrorMessage="1" sqref="B21:B23" xr:uid="{D7A5557F-E649-455B-9774-867B75ADB3F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theme="9" tint="-0.499984740745262"/>
  </sheetPr>
  <dimension ref="A1:N28"/>
  <sheetViews>
    <sheetView showGridLines="0" workbookViewId="0">
      <selection activeCell="C36" sqref="C36"/>
    </sheetView>
  </sheetViews>
  <sheetFormatPr defaultRowHeight="14.5"/>
  <cols>
    <col min="1" max="1" width="6.08984375" bestFit="1" customWidth="1"/>
    <col min="2" max="2" width="39.81640625" bestFit="1" customWidth="1"/>
    <col min="3" max="3" width="13.08984375" bestFit="1" customWidth="1"/>
    <col min="4" max="4" width="18.90625" customWidth="1"/>
    <col min="5" max="5" width="13.08984375" bestFit="1" customWidth="1"/>
    <col min="6" max="6" width="12.6328125" customWidth="1"/>
    <col min="7" max="7" width="13.08984375" bestFit="1" customWidth="1"/>
    <col min="8" max="8" width="14.1796875" customWidth="1"/>
    <col min="10" max="10" width="13.453125" customWidth="1"/>
    <col min="11" max="11" width="12.08984375" customWidth="1"/>
    <col min="12" max="12" width="17.453125" customWidth="1"/>
    <col min="13" max="13" width="14" customWidth="1"/>
    <col min="14" max="14" width="12.54296875" customWidth="1"/>
  </cols>
  <sheetData>
    <row r="1" spans="1:8" ht="15" thickBot="1">
      <c r="A1" s="168">
        <f>HR!A2+1</f>
        <v>39</v>
      </c>
      <c r="B1" s="300" t="s">
        <v>294</v>
      </c>
      <c r="C1" s="301"/>
      <c r="D1" s="301"/>
      <c r="E1" s="301"/>
      <c r="F1" s="301"/>
      <c r="G1" s="301"/>
      <c r="H1" s="301"/>
    </row>
    <row r="2" spans="1:8">
      <c r="B2" s="71"/>
      <c r="C2" s="304">
        <v>44651</v>
      </c>
      <c r="D2" s="305"/>
      <c r="E2" s="304">
        <v>45016</v>
      </c>
      <c r="F2" s="305"/>
      <c r="G2" s="304">
        <v>45382</v>
      </c>
      <c r="H2" s="305"/>
    </row>
    <row r="3" spans="1:8" ht="15" thickBot="1">
      <c r="A3" s="168">
        <f>A1+0.1</f>
        <v>39.1</v>
      </c>
      <c r="B3" s="69" t="s">
        <v>57</v>
      </c>
      <c r="C3" s="70" t="s">
        <v>58</v>
      </c>
      <c r="D3" s="70" t="s">
        <v>59</v>
      </c>
      <c r="E3" s="70" t="s">
        <v>58</v>
      </c>
      <c r="F3" s="70" t="s">
        <v>59</v>
      </c>
      <c r="G3" s="70" t="s">
        <v>58</v>
      </c>
      <c r="H3" s="70" t="s">
        <v>59</v>
      </c>
    </row>
    <row r="4" spans="1:8">
      <c r="B4" s="71" t="s">
        <v>292</v>
      </c>
      <c r="C4" s="193"/>
      <c r="D4" s="193"/>
      <c r="E4" s="193"/>
      <c r="F4" s="193"/>
      <c r="G4" s="193"/>
      <c r="H4" s="193"/>
    </row>
    <row r="5" spans="1:8">
      <c r="B5" s="71" t="s">
        <v>293</v>
      </c>
      <c r="C5" s="193"/>
      <c r="D5" s="193"/>
      <c r="E5" s="193"/>
      <c r="F5" s="193"/>
      <c r="G5" s="193"/>
      <c r="H5" s="193"/>
    </row>
    <row r="6" spans="1:8">
      <c r="B6" s="71" t="s">
        <v>373</v>
      </c>
      <c r="C6" s="193"/>
      <c r="D6" s="193"/>
      <c r="E6" s="193"/>
      <c r="F6" s="193"/>
      <c r="G6" s="193"/>
      <c r="H6" s="193"/>
    </row>
    <row r="7" spans="1:8" ht="15" thickBot="1">
      <c r="B7" s="64" t="s">
        <v>60</v>
      </c>
      <c r="C7" s="65">
        <f t="shared" ref="C7:H7" si="0">SUM(C4:C6)</f>
        <v>0</v>
      </c>
      <c r="D7" s="66">
        <f t="shared" si="0"/>
        <v>0</v>
      </c>
      <c r="E7" s="65">
        <f t="shared" si="0"/>
        <v>0</v>
      </c>
      <c r="F7" s="66">
        <f t="shared" si="0"/>
        <v>0</v>
      </c>
      <c r="G7" s="65">
        <f t="shared" si="0"/>
        <v>0</v>
      </c>
      <c r="H7" s="66">
        <f t="shared" si="0"/>
        <v>0</v>
      </c>
    </row>
    <row r="8" spans="1:8" ht="15" thickTop="1">
      <c r="B8" s="62"/>
      <c r="C8" s="62"/>
      <c r="D8" s="62"/>
      <c r="E8" s="62"/>
      <c r="F8" s="62"/>
      <c r="G8" s="62"/>
      <c r="H8" s="62"/>
    </row>
    <row r="9" spans="1:8">
      <c r="B9" s="71"/>
      <c r="C9" s="302">
        <v>44651</v>
      </c>
      <c r="D9" s="303"/>
      <c r="E9" s="302">
        <v>45016</v>
      </c>
      <c r="F9" s="303"/>
      <c r="G9" s="302">
        <v>45382</v>
      </c>
      <c r="H9" s="303"/>
    </row>
    <row r="10" spans="1:8" ht="15" thickBot="1">
      <c r="A10" s="168">
        <f>A3+0.1</f>
        <v>39.200000000000003</v>
      </c>
      <c r="B10" s="69" t="s">
        <v>259</v>
      </c>
      <c r="C10" s="72" t="s">
        <v>58</v>
      </c>
      <c r="D10" s="72" t="s">
        <v>59</v>
      </c>
      <c r="E10" s="72" t="s">
        <v>58</v>
      </c>
      <c r="F10" s="72" t="s">
        <v>59</v>
      </c>
      <c r="G10" s="72" t="s">
        <v>58</v>
      </c>
      <c r="H10" s="72" t="s">
        <v>59</v>
      </c>
    </row>
    <row r="11" spans="1:8">
      <c r="B11" s="71" t="s">
        <v>157</v>
      </c>
      <c r="C11" s="193"/>
      <c r="D11" s="193"/>
      <c r="E11" s="193"/>
      <c r="F11" s="193"/>
      <c r="G11" s="193"/>
      <c r="H11" s="193"/>
    </row>
    <row r="12" spans="1:8">
      <c r="B12" s="71" t="s">
        <v>156</v>
      </c>
      <c r="C12" s="193"/>
      <c r="D12" s="193"/>
      <c r="E12" s="193"/>
      <c r="F12" s="193"/>
      <c r="G12" s="193"/>
      <c r="H12" s="193"/>
    </row>
    <row r="13" spans="1:8">
      <c r="B13" s="71" t="s">
        <v>37</v>
      </c>
      <c r="C13" s="193"/>
      <c r="D13" s="193"/>
      <c r="E13" s="193"/>
      <c r="F13" s="193"/>
      <c r="G13" s="193"/>
      <c r="H13" s="193"/>
    </row>
    <row r="14" spans="1:8" ht="15" thickBot="1">
      <c r="B14" s="64" t="s">
        <v>60</v>
      </c>
      <c r="C14" s="67">
        <f t="shared" ref="C14:H14" si="1">SUM(C11:C13)</f>
        <v>0</v>
      </c>
      <c r="D14" s="182">
        <f t="shared" si="1"/>
        <v>0</v>
      </c>
      <c r="E14" s="67">
        <f t="shared" si="1"/>
        <v>0</v>
      </c>
      <c r="F14" s="182">
        <f t="shared" si="1"/>
        <v>0</v>
      </c>
      <c r="G14" s="67">
        <f t="shared" si="1"/>
        <v>0</v>
      </c>
      <c r="H14" s="182">
        <f t="shared" si="1"/>
        <v>0</v>
      </c>
    </row>
    <row r="15" spans="1:8" ht="15" thickTop="1">
      <c r="B15" s="62"/>
      <c r="C15" s="68"/>
      <c r="D15" s="68"/>
      <c r="E15" s="68"/>
      <c r="F15" s="68"/>
      <c r="G15" s="68"/>
      <c r="H15" s="68"/>
    </row>
    <row r="16" spans="1:8">
      <c r="B16" s="71"/>
      <c r="C16" s="302">
        <v>44651</v>
      </c>
      <c r="D16" s="303"/>
      <c r="E16" s="302">
        <v>45016</v>
      </c>
      <c r="F16" s="303"/>
      <c r="G16" s="302">
        <v>45382</v>
      </c>
      <c r="H16" s="303"/>
    </row>
    <row r="17" spans="1:14" ht="15" thickBot="1">
      <c r="A17" s="168">
        <f>A10+0.1</f>
        <v>39.300000000000004</v>
      </c>
      <c r="B17" s="73" t="s">
        <v>61</v>
      </c>
      <c r="C17" s="72" t="s">
        <v>58</v>
      </c>
      <c r="D17" s="72" t="s">
        <v>59</v>
      </c>
      <c r="E17" s="72" t="s">
        <v>58</v>
      </c>
      <c r="F17" s="72" t="s">
        <v>59</v>
      </c>
      <c r="G17" s="72" t="s">
        <v>58</v>
      </c>
      <c r="H17" s="72" t="s">
        <v>59</v>
      </c>
    </row>
    <row r="18" spans="1:14">
      <c r="B18" s="71" t="s">
        <v>364</v>
      </c>
      <c r="C18" s="193"/>
      <c r="D18" s="193"/>
      <c r="E18" s="193"/>
      <c r="F18" s="193"/>
      <c r="G18" s="193"/>
      <c r="H18" s="193"/>
    </row>
    <row r="19" spans="1:14">
      <c r="B19" s="71" t="s">
        <v>365</v>
      </c>
      <c r="C19" s="193"/>
      <c r="D19" s="193"/>
      <c r="E19" s="193"/>
      <c r="F19" s="193"/>
      <c r="G19" s="193"/>
      <c r="H19" s="193"/>
    </row>
    <row r="20" spans="1:14">
      <c r="B20" s="74" t="s">
        <v>366</v>
      </c>
      <c r="C20" s="193"/>
      <c r="D20" s="193"/>
      <c r="E20" s="193"/>
      <c r="F20" s="193"/>
      <c r="G20" s="193"/>
      <c r="H20" s="193"/>
    </row>
    <row r="21" spans="1:14" ht="15" thickBot="1">
      <c r="B21" s="64" t="s">
        <v>60</v>
      </c>
      <c r="C21" s="65">
        <f>SUM(C20:C20)</f>
        <v>0</v>
      </c>
      <c r="D21" s="183">
        <f t="shared" ref="D21:H21" si="2">SUM(D20:D20)</f>
        <v>0</v>
      </c>
      <c r="E21" s="65">
        <f t="shared" si="2"/>
        <v>0</v>
      </c>
      <c r="F21" s="66">
        <f t="shared" si="2"/>
        <v>0</v>
      </c>
      <c r="G21" s="65">
        <f t="shared" si="2"/>
        <v>0</v>
      </c>
      <c r="H21" s="183">
        <f t="shared" si="2"/>
        <v>0</v>
      </c>
    </row>
    <row r="22" spans="1:14" ht="15" thickTop="1"/>
    <row r="23" spans="1:14" ht="15" thickBot="1">
      <c r="A23" s="168">
        <f>A17+0.1</f>
        <v>39.400000000000006</v>
      </c>
      <c r="B23" s="73" t="s">
        <v>271</v>
      </c>
    </row>
    <row r="24" spans="1:14" ht="70">
      <c r="B24" s="222" t="s">
        <v>272</v>
      </c>
      <c r="C24" s="220" t="s">
        <v>260</v>
      </c>
      <c r="D24" s="220" t="s">
        <v>261</v>
      </c>
      <c r="E24" s="220" t="s">
        <v>262</v>
      </c>
      <c r="F24" s="220" t="s">
        <v>263</v>
      </c>
      <c r="G24" s="221" t="s">
        <v>264</v>
      </c>
      <c r="H24" s="221" t="s">
        <v>265</v>
      </c>
      <c r="I24" s="221" t="s">
        <v>266</v>
      </c>
      <c r="J24" s="220" t="s">
        <v>267</v>
      </c>
      <c r="K24" s="221" t="s">
        <v>268</v>
      </c>
      <c r="L24" s="220" t="s">
        <v>269</v>
      </c>
      <c r="M24" s="221" t="s">
        <v>270</v>
      </c>
      <c r="N24" s="220" t="s">
        <v>277</v>
      </c>
    </row>
    <row r="25" spans="1:14">
      <c r="B25" s="74" t="s">
        <v>273</v>
      </c>
      <c r="C25" s="252"/>
      <c r="D25" s="252"/>
      <c r="E25" s="252"/>
      <c r="F25" s="252"/>
      <c r="G25" s="252"/>
      <c r="H25" s="252"/>
      <c r="I25" s="252"/>
      <c r="J25" s="252"/>
      <c r="K25" s="252"/>
      <c r="L25" s="252"/>
      <c r="M25" s="252"/>
      <c r="N25" s="252"/>
    </row>
    <row r="26" spans="1:14">
      <c r="B26" s="74" t="s">
        <v>274</v>
      </c>
      <c r="C26" s="252"/>
      <c r="D26" s="252"/>
      <c r="E26" s="252"/>
      <c r="F26" s="252"/>
      <c r="G26" s="252"/>
      <c r="H26" s="252"/>
      <c r="I26" s="252"/>
      <c r="J26" s="252"/>
      <c r="K26" s="252"/>
      <c r="L26" s="252"/>
      <c r="M26" s="252"/>
      <c r="N26" s="252"/>
    </row>
    <row r="27" spans="1:14">
      <c r="B27" s="74" t="s">
        <v>275</v>
      </c>
      <c r="C27" s="252"/>
      <c r="D27" s="252"/>
      <c r="E27" s="252"/>
      <c r="F27" s="252"/>
      <c r="G27" s="252"/>
      <c r="H27" s="252"/>
      <c r="I27" s="252"/>
      <c r="J27" s="252"/>
      <c r="K27" s="252"/>
      <c r="L27" s="252"/>
      <c r="M27" s="252"/>
      <c r="N27" s="252"/>
    </row>
    <row r="28" spans="1:14">
      <c r="B28" s="74" t="s">
        <v>276</v>
      </c>
      <c r="C28" s="252"/>
      <c r="D28" s="252"/>
      <c r="E28" s="252"/>
      <c r="F28" s="252"/>
      <c r="G28" s="252"/>
      <c r="H28" s="252"/>
      <c r="I28" s="252"/>
      <c r="J28" s="252"/>
      <c r="K28" s="252"/>
      <c r="L28" s="252"/>
      <c r="M28" s="252"/>
      <c r="N28" s="252"/>
    </row>
  </sheetData>
  <mergeCells count="10">
    <mergeCell ref="B1:H1"/>
    <mergeCell ref="C16:D16"/>
    <mergeCell ref="E16:F16"/>
    <mergeCell ref="G16:H16"/>
    <mergeCell ref="C2:D2"/>
    <mergeCell ref="E2:F2"/>
    <mergeCell ref="G2:H2"/>
    <mergeCell ref="C9:D9"/>
    <mergeCell ref="E9:F9"/>
    <mergeCell ref="G9:H9"/>
  </mergeCells>
  <conditionalFormatting sqref="C4:H6 C11:H13 C18:H20 C25:N28">
    <cfRule type="notContainsBlanks" dxfId="6" priority="1">
      <formula>LEN(TRIM(C4))&gt;0</formula>
    </cfRule>
  </conditionalFormatting>
  <dataValidations count="1">
    <dataValidation type="decimal" operator="lessThan" allowBlank="1" showInputMessage="1" showErrorMessage="1" sqref="C4:H6 C11:H13 C18:H20" xr:uid="{931745CC-0698-499D-ABB4-3A89AE5697A3}">
      <formula1>9.99999999999999E+28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E1015"/>
  <sheetViews>
    <sheetView showGridLines="0" topLeftCell="A2" workbookViewId="0">
      <selection activeCell="N8" sqref="N8"/>
    </sheetView>
  </sheetViews>
  <sheetFormatPr defaultColWidth="8.81640625" defaultRowHeight="15" customHeight="1"/>
  <cols>
    <col min="1" max="1" width="4.08984375" style="62" bestFit="1" customWidth="1"/>
    <col min="2" max="2" width="5.453125" style="80" customWidth="1"/>
    <col min="3" max="3" width="23.81640625" style="62" customWidth="1"/>
    <col min="4" max="4" width="11.81640625" style="62" customWidth="1"/>
    <col min="5" max="5" width="12.08984375" style="62" customWidth="1"/>
    <col min="6" max="6" width="28.1796875" style="62" customWidth="1"/>
    <col min="7" max="7" width="9.453125" style="62" customWidth="1"/>
    <col min="8" max="8" width="10" style="62" customWidth="1"/>
    <col min="9" max="9" width="11.81640625" style="62" customWidth="1"/>
    <col min="10" max="10" width="3.6328125" style="62" customWidth="1"/>
    <col min="11" max="11" width="7.453125" style="80" customWidth="1"/>
    <col min="12" max="12" width="10.453125" style="62" customWidth="1"/>
    <col min="13" max="13" width="22.36328125" style="62" customWidth="1"/>
    <col min="14" max="14" width="17.6328125" style="62" customWidth="1"/>
    <col min="15" max="15" width="8.81640625" style="62"/>
    <col min="16" max="16" width="3.6328125" style="62" customWidth="1"/>
    <col min="17" max="17" width="5.1796875" style="80" customWidth="1"/>
    <col min="18" max="18" width="37.81640625" style="62" customWidth="1"/>
    <col min="19" max="19" width="16" style="62" customWidth="1"/>
    <col min="20" max="20" width="17.90625" style="62" customWidth="1"/>
    <col min="21" max="21" width="3.6328125" style="62" customWidth="1"/>
    <col min="22" max="22" width="5.36328125" style="62" customWidth="1"/>
    <col min="23" max="23" width="12.453125" style="62" customWidth="1"/>
    <col min="24" max="24" width="8.81640625" style="62"/>
    <col min="25" max="25" width="11.81640625" style="62" customWidth="1"/>
    <col min="26" max="26" width="13.1796875" style="62" customWidth="1"/>
    <col min="27" max="28" width="8.81640625" style="62"/>
    <col min="29" max="29" width="10.1796875" style="62" customWidth="1"/>
    <col min="30" max="30" width="9.6328125" style="62" customWidth="1"/>
    <col min="31" max="16384" width="8.81640625" style="62"/>
  </cols>
  <sheetData>
    <row r="1" spans="1:31" s="77" customFormat="1" ht="14">
      <c r="A1" s="75">
        <f>'Portfolio Overview'!A1+1</f>
        <v>40</v>
      </c>
      <c r="B1" s="76" t="s">
        <v>62</v>
      </c>
      <c r="C1" s="76"/>
      <c r="D1" s="76"/>
      <c r="E1" s="76"/>
      <c r="F1" s="76"/>
      <c r="G1" s="76"/>
      <c r="H1" s="76"/>
      <c r="I1" s="76"/>
      <c r="K1" s="75" t="str">
        <f>B1</f>
        <v>Corporate Governance &amp; Management &gt;&gt;</v>
      </c>
      <c r="L1" s="76"/>
      <c r="M1" s="76"/>
      <c r="N1" s="76"/>
      <c r="O1" s="76"/>
      <c r="Q1" s="75" t="str">
        <f>K1</f>
        <v>Corporate Governance &amp; Management &gt;&gt;</v>
      </c>
      <c r="R1" s="76"/>
      <c r="S1" s="76"/>
      <c r="T1" s="76"/>
      <c r="V1" s="76"/>
      <c r="W1" s="76"/>
      <c r="X1" s="76"/>
      <c r="Y1" s="76"/>
      <c r="Z1" s="76"/>
      <c r="AA1" s="76"/>
      <c r="AB1" s="76"/>
      <c r="AC1" s="76"/>
      <c r="AD1" s="76"/>
    </row>
    <row r="2" spans="1:31" s="78" customFormat="1" ht="14">
      <c r="B2" s="79"/>
      <c r="K2" s="79"/>
      <c r="Q2" s="79"/>
    </row>
    <row r="3" spans="1:31" ht="13.5">
      <c r="E3" s="260">
        <v>45382</v>
      </c>
      <c r="Y3" s="261">
        <v>45382</v>
      </c>
    </row>
    <row r="4" spans="1:31" s="78" customFormat="1" ht="14">
      <c r="B4" s="82">
        <f>A1+0.1</f>
        <v>40.1</v>
      </c>
      <c r="C4" s="83" t="s">
        <v>367</v>
      </c>
      <c r="D4" s="84"/>
      <c r="E4" s="84"/>
      <c r="F4" s="84"/>
      <c r="G4" s="84"/>
      <c r="H4" s="84"/>
      <c r="I4" s="84"/>
      <c r="K4" s="82">
        <f>B4+0.1</f>
        <v>40.200000000000003</v>
      </c>
      <c r="L4" s="83" t="s">
        <v>63</v>
      </c>
      <c r="M4" s="84"/>
      <c r="N4" s="84"/>
      <c r="O4" s="84"/>
      <c r="Q4" s="82">
        <f>K4+0.1</f>
        <v>40.300000000000004</v>
      </c>
      <c r="R4" s="83" t="s">
        <v>369</v>
      </c>
      <c r="S4" s="85"/>
      <c r="T4" s="85"/>
      <c r="U4" s="62"/>
      <c r="V4" s="82">
        <f>Q4+0.1</f>
        <v>40.400000000000006</v>
      </c>
      <c r="W4" s="86" t="s">
        <v>64</v>
      </c>
      <c r="X4" s="85"/>
      <c r="Y4" s="85"/>
      <c r="Z4" s="84"/>
      <c r="AA4" s="85"/>
      <c r="AB4" s="85"/>
      <c r="AC4" s="85"/>
      <c r="AD4" s="85"/>
      <c r="AE4" s="62"/>
    </row>
    <row r="5" spans="1:31" s="87" customFormat="1" ht="68" thickBot="1">
      <c r="B5" s="88" t="s">
        <v>65</v>
      </c>
      <c r="C5" s="88" t="s">
        <v>66</v>
      </c>
      <c r="D5" s="88" t="s">
        <v>67</v>
      </c>
      <c r="E5" s="88" t="s">
        <v>68</v>
      </c>
      <c r="F5" s="88" t="s">
        <v>69</v>
      </c>
      <c r="G5" s="88" t="s">
        <v>70</v>
      </c>
      <c r="H5" s="88" t="s">
        <v>71</v>
      </c>
      <c r="I5" s="88" t="s">
        <v>72</v>
      </c>
      <c r="K5" s="88" t="s">
        <v>65</v>
      </c>
      <c r="L5" s="88" t="s">
        <v>73</v>
      </c>
      <c r="M5" s="88" t="s">
        <v>74</v>
      </c>
      <c r="N5" s="88" t="s">
        <v>75</v>
      </c>
      <c r="O5" s="88" t="s">
        <v>76</v>
      </c>
      <c r="Q5" s="88" t="s">
        <v>65</v>
      </c>
      <c r="R5" s="88" t="s">
        <v>77</v>
      </c>
      <c r="S5" s="88" t="s">
        <v>78</v>
      </c>
      <c r="T5" s="88" t="s">
        <v>79</v>
      </c>
      <c r="V5" s="88" t="s">
        <v>65</v>
      </c>
      <c r="W5" s="88" t="s">
        <v>31</v>
      </c>
      <c r="X5" s="88" t="s">
        <v>80</v>
      </c>
      <c r="Y5" s="88" t="s">
        <v>81</v>
      </c>
      <c r="Z5" s="88" t="s">
        <v>32</v>
      </c>
      <c r="AA5" s="88" t="s">
        <v>70</v>
      </c>
      <c r="AB5" s="88" t="s">
        <v>82</v>
      </c>
      <c r="AC5" s="88" t="s">
        <v>71</v>
      </c>
      <c r="AD5" s="88" t="s">
        <v>72</v>
      </c>
    </row>
    <row r="6" spans="1:31" ht="14.5" thickTop="1">
      <c r="B6" s="153">
        <v>1</v>
      </c>
      <c r="C6" s="194"/>
      <c r="D6" s="194"/>
      <c r="E6" s="89">
        <f t="shared" ref="E6:E20" si="0">ROUND(($E$3-D6)/365,1)</f>
        <v>124.3</v>
      </c>
      <c r="F6" s="194"/>
      <c r="G6" s="194"/>
      <c r="H6" s="194"/>
      <c r="I6" s="194"/>
      <c r="K6" s="90">
        <v>1</v>
      </c>
      <c r="L6" s="196"/>
      <c r="M6" s="196"/>
      <c r="N6" s="196"/>
      <c r="O6" s="151" t="str">
        <f>IFERROR(N6/M6,"")</f>
        <v/>
      </c>
      <c r="Q6" s="153">
        <v>1</v>
      </c>
      <c r="R6" s="194" t="s">
        <v>83</v>
      </c>
      <c r="S6" s="194" t="s">
        <v>84</v>
      </c>
      <c r="T6" s="194"/>
      <c r="V6" s="153">
        <v>1</v>
      </c>
      <c r="W6" s="194"/>
      <c r="X6" s="194"/>
      <c r="Y6" s="91">
        <f>ROUND(($E$75-X6)/365,1)</f>
        <v>0</v>
      </c>
      <c r="Z6" s="194"/>
      <c r="AA6" s="194"/>
      <c r="AB6" s="194"/>
      <c r="AC6" s="194"/>
      <c r="AD6" s="194"/>
    </row>
    <row r="7" spans="1:31" ht="14">
      <c r="B7" s="158">
        <v>2</v>
      </c>
      <c r="C7" s="194"/>
      <c r="D7" s="194"/>
      <c r="E7" s="157">
        <f t="shared" si="0"/>
        <v>124.3</v>
      </c>
      <c r="F7" s="194"/>
      <c r="G7" s="194"/>
      <c r="H7" s="194"/>
      <c r="I7" s="194"/>
      <c r="K7" s="158">
        <v>2</v>
      </c>
      <c r="L7" s="194"/>
      <c r="M7" s="194"/>
      <c r="N7" s="194"/>
      <c r="O7" s="156" t="str">
        <f t="shared" ref="O7:O20" si="1">IFERROR(N7/M7,"")</f>
        <v/>
      </c>
      <c r="Q7" s="158">
        <v>2</v>
      </c>
      <c r="R7" s="194" t="s">
        <v>85</v>
      </c>
      <c r="S7" s="194" t="s">
        <v>84</v>
      </c>
      <c r="T7" s="194"/>
      <c r="V7" s="158">
        <v>2</v>
      </c>
      <c r="W7" s="194"/>
      <c r="X7" s="194"/>
      <c r="Y7" s="155">
        <f t="shared" ref="Y7:Y15" si="2">ROUND(($E$75-X7)/365,1)</f>
        <v>0</v>
      </c>
      <c r="Z7" s="194"/>
      <c r="AA7" s="194"/>
      <c r="AB7" s="194"/>
      <c r="AC7" s="194"/>
      <c r="AD7" s="194"/>
    </row>
    <row r="8" spans="1:31" ht="14">
      <c r="B8" s="158">
        <v>3</v>
      </c>
      <c r="C8" s="194"/>
      <c r="D8" s="194"/>
      <c r="E8" s="157">
        <f t="shared" si="0"/>
        <v>124.3</v>
      </c>
      <c r="F8" s="194"/>
      <c r="G8" s="194"/>
      <c r="H8" s="194"/>
      <c r="I8" s="194"/>
      <c r="K8" s="158">
        <v>3</v>
      </c>
      <c r="L8" s="194"/>
      <c r="M8" s="194"/>
      <c r="N8" s="194"/>
      <c r="O8" s="156" t="str">
        <f t="shared" si="1"/>
        <v/>
      </c>
      <c r="Q8" s="158">
        <v>3</v>
      </c>
      <c r="R8" s="194" t="s">
        <v>86</v>
      </c>
      <c r="S8" s="194" t="s">
        <v>84</v>
      </c>
      <c r="T8" s="194"/>
      <c r="V8" s="158">
        <v>3</v>
      </c>
      <c r="W8" s="194"/>
      <c r="X8" s="194"/>
      <c r="Y8" s="155">
        <f t="shared" si="2"/>
        <v>0</v>
      </c>
      <c r="Z8" s="194"/>
      <c r="AA8" s="194"/>
      <c r="AB8" s="194"/>
      <c r="AC8" s="194"/>
      <c r="AD8" s="194"/>
    </row>
    <row r="9" spans="1:31" ht="14">
      <c r="B9" s="158">
        <v>4</v>
      </c>
      <c r="C9" s="194"/>
      <c r="D9" s="194"/>
      <c r="E9" s="157">
        <f t="shared" si="0"/>
        <v>124.3</v>
      </c>
      <c r="F9" s="194"/>
      <c r="G9" s="194"/>
      <c r="H9" s="194"/>
      <c r="I9" s="194"/>
      <c r="K9" s="158">
        <v>4</v>
      </c>
      <c r="L9" s="194"/>
      <c r="M9" s="194"/>
      <c r="N9" s="194"/>
      <c r="O9" s="156" t="str">
        <f t="shared" si="1"/>
        <v/>
      </c>
      <c r="Q9" s="158">
        <v>4</v>
      </c>
      <c r="R9" s="194" t="s">
        <v>87</v>
      </c>
      <c r="S9" s="194" t="s">
        <v>84</v>
      </c>
      <c r="T9" s="194"/>
      <c r="V9" s="158">
        <v>4</v>
      </c>
      <c r="W9" s="194"/>
      <c r="X9" s="194"/>
      <c r="Y9" s="155">
        <f t="shared" si="2"/>
        <v>0</v>
      </c>
      <c r="Z9" s="194"/>
      <c r="AA9" s="194"/>
      <c r="AB9" s="194"/>
      <c r="AC9" s="194"/>
      <c r="AD9" s="194"/>
    </row>
    <row r="10" spans="1:31" ht="14">
      <c r="B10" s="158">
        <v>5</v>
      </c>
      <c r="C10" s="194"/>
      <c r="D10" s="194"/>
      <c r="E10" s="157">
        <f t="shared" si="0"/>
        <v>124.3</v>
      </c>
      <c r="F10" s="194"/>
      <c r="G10" s="194"/>
      <c r="H10" s="194"/>
      <c r="I10" s="194"/>
      <c r="K10" s="158">
        <v>5</v>
      </c>
      <c r="L10" s="194"/>
      <c r="M10" s="194"/>
      <c r="N10" s="194"/>
      <c r="O10" s="156" t="str">
        <f t="shared" si="1"/>
        <v/>
      </c>
      <c r="Q10" s="158">
        <v>5</v>
      </c>
      <c r="R10" s="194" t="s">
        <v>88</v>
      </c>
      <c r="S10" s="194" t="s">
        <v>84</v>
      </c>
      <c r="T10" s="194"/>
      <c r="V10" s="158">
        <v>5</v>
      </c>
      <c r="W10" s="194"/>
      <c r="X10" s="194"/>
      <c r="Y10" s="155">
        <f t="shared" si="2"/>
        <v>0</v>
      </c>
      <c r="Z10" s="194"/>
      <c r="AA10" s="194"/>
      <c r="AB10" s="194"/>
      <c r="AC10" s="194"/>
      <c r="AD10" s="194"/>
    </row>
    <row r="11" spans="1:31" ht="14">
      <c r="B11" s="158">
        <v>6</v>
      </c>
      <c r="C11" s="194"/>
      <c r="D11" s="194"/>
      <c r="E11" s="157">
        <f t="shared" si="0"/>
        <v>124.3</v>
      </c>
      <c r="F11" s="194"/>
      <c r="G11" s="194"/>
      <c r="H11" s="194"/>
      <c r="I11" s="194"/>
      <c r="K11" s="158">
        <v>6</v>
      </c>
      <c r="L11" s="194"/>
      <c r="M11" s="194"/>
      <c r="N11" s="194"/>
      <c r="O11" s="156" t="str">
        <f t="shared" si="1"/>
        <v/>
      </c>
      <c r="Q11" s="158">
        <v>6</v>
      </c>
      <c r="R11" s="194" t="s">
        <v>89</v>
      </c>
      <c r="S11" s="194" t="s">
        <v>84</v>
      </c>
      <c r="T11" s="194"/>
      <c r="V11" s="158">
        <v>6</v>
      </c>
      <c r="W11" s="194"/>
      <c r="X11" s="194"/>
      <c r="Y11" s="155">
        <f t="shared" si="2"/>
        <v>0</v>
      </c>
      <c r="Z11" s="194"/>
      <c r="AA11" s="194"/>
      <c r="AB11" s="194"/>
      <c r="AC11" s="194"/>
      <c r="AD11" s="194"/>
    </row>
    <row r="12" spans="1:31" ht="14">
      <c r="B12" s="158">
        <v>7</v>
      </c>
      <c r="C12" s="194"/>
      <c r="D12" s="194"/>
      <c r="E12" s="157">
        <f t="shared" si="0"/>
        <v>124.3</v>
      </c>
      <c r="F12" s="194"/>
      <c r="G12" s="194"/>
      <c r="H12" s="194"/>
      <c r="I12" s="194"/>
      <c r="K12" s="158">
        <v>7</v>
      </c>
      <c r="L12" s="194"/>
      <c r="M12" s="194"/>
      <c r="N12" s="194"/>
      <c r="O12" s="156" t="str">
        <f t="shared" si="1"/>
        <v/>
      </c>
      <c r="Q12" s="158">
        <v>7</v>
      </c>
      <c r="R12" s="194"/>
      <c r="S12" s="194"/>
      <c r="T12" s="194"/>
      <c r="V12" s="158">
        <v>7</v>
      </c>
      <c r="W12" s="194"/>
      <c r="X12" s="194"/>
      <c r="Y12" s="155">
        <f t="shared" si="2"/>
        <v>0</v>
      </c>
      <c r="Z12" s="194"/>
      <c r="AA12" s="194"/>
      <c r="AB12" s="194"/>
      <c r="AC12" s="194"/>
      <c r="AD12" s="194"/>
    </row>
    <row r="13" spans="1:31" ht="14">
      <c r="B13" s="158">
        <v>8</v>
      </c>
      <c r="C13" s="194"/>
      <c r="D13" s="194"/>
      <c r="E13" s="157">
        <f t="shared" si="0"/>
        <v>124.3</v>
      </c>
      <c r="F13" s="194"/>
      <c r="G13" s="194"/>
      <c r="H13" s="194"/>
      <c r="I13" s="194"/>
      <c r="K13" s="158">
        <v>8</v>
      </c>
      <c r="L13" s="194"/>
      <c r="M13" s="194"/>
      <c r="N13" s="194"/>
      <c r="O13" s="156" t="str">
        <f t="shared" si="1"/>
        <v/>
      </c>
      <c r="Q13" s="158">
        <v>8</v>
      </c>
      <c r="R13" s="194"/>
      <c r="S13" s="194"/>
      <c r="T13" s="194"/>
      <c r="V13" s="158">
        <v>8</v>
      </c>
      <c r="W13" s="194"/>
      <c r="X13" s="194"/>
      <c r="Y13" s="155">
        <f t="shared" si="2"/>
        <v>0</v>
      </c>
      <c r="Z13" s="194"/>
      <c r="AA13" s="194"/>
      <c r="AB13" s="194"/>
      <c r="AC13" s="194"/>
      <c r="AD13" s="194"/>
    </row>
    <row r="14" spans="1:31" ht="14">
      <c r="B14" s="158">
        <v>9</v>
      </c>
      <c r="C14" s="194"/>
      <c r="D14" s="194"/>
      <c r="E14" s="157">
        <f t="shared" si="0"/>
        <v>124.3</v>
      </c>
      <c r="F14" s="194"/>
      <c r="G14" s="194"/>
      <c r="H14" s="194"/>
      <c r="I14" s="194"/>
      <c r="K14" s="158">
        <v>9</v>
      </c>
      <c r="L14" s="194"/>
      <c r="M14" s="194"/>
      <c r="N14" s="194"/>
      <c r="O14" s="156" t="str">
        <f t="shared" si="1"/>
        <v/>
      </c>
      <c r="Q14" s="158">
        <v>9</v>
      </c>
      <c r="R14" s="194"/>
      <c r="S14" s="194"/>
      <c r="T14" s="194"/>
      <c r="V14" s="158">
        <v>9</v>
      </c>
      <c r="W14" s="194"/>
      <c r="X14" s="194"/>
      <c r="Y14" s="155">
        <f t="shared" si="2"/>
        <v>0</v>
      </c>
      <c r="Z14" s="194"/>
      <c r="AA14" s="194"/>
      <c r="AB14" s="194"/>
      <c r="AC14" s="194"/>
      <c r="AD14" s="194"/>
    </row>
    <row r="15" spans="1:31" ht="14.5" thickBot="1">
      <c r="B15" s="158">
        <v>10</v>
      </c>
      <c r="C15" s="194"/>
      <c r="D15" s="194"/>
      <c r="E15" s="157">
        <f t="shared" si="0"/>
        <v>124.3</v>
      </c>
      <c r="F15" s="194"/>
      <c r="G15" s="194"/>
      <c r="H15" s="194"/>
      <c r="I15" s="194"/>
      <c r="K15" s="158">
        <v>10</v>
      </c>
      <c r="L15" s="194"/>
      <c r="M15" s="194"/>
      <c r="N15" s="194"/>
      <c r="O15" s="156" t="str">
        <f t="shared" si="1"/>
        <v/>
      </c>
      <c r="Q15" s="158">
        <v>10</v>
      </c>
      <c r="R15" s="194"/>
      <c r="S15" s="194"/>
      <c r="T15" s="194"/>
      <c r="V15" s="154">
        <v>10</v>
      </c>
      <c r="W15" s="195"/>
      <c r="X15" s="195"/>
      <c r="Y15" s="92">
        <f t="shared" si="2"/>
        <v>0</v>
      </c>
      <c r="Z15" s="195"/>
      <c r="AA15" s="195"/>
      <c r="AB15" s="195"/>
      <c r="AC15" s="195"/>
      <c r="AD15" s="195"/>
    </row>
    <row r="16" spans="1:31" ht="14.5" thickTop="1">
      <c r="B16" s="158">
        <v>11</v>
      </c>
      <c r="C16" s="194"/>
      <c r="D16" s="194"/>
      <c r="E16" s="157">
        <f t="shared" si="0"/>
        <v>124.3</v>
      </c>
      <c r="F16" s="194"/>
      <c r="G16" s="194"/>
      <c r="H16" s="194"/>
      <c r="I16" s="194"/>
      <c r="K16" s="158">
        <v>11</v>
      </c>
      <c r="L16" s="194"/>
      <c r="M16" s="194"/>
      <c r="N16" s="194"/>
      <c r="O16" s="156" t="str">
        <f t="shared" si="1"/>
        <v/>
      </c>
      <c r="Q16" s="158">
        <v>11</v>
      </c>
      <c r="R16" s="194"/>
      <c r="S16" s="194"/>
      <c r="T16" s="194"/>
      <c r="V16" s="80"/>
      <c r="Y16" s="93"/>
    </row>
    <row r="17" spans="2:27" ht="14">
      <c r="B17" s="158">
        <v>12</v>
      </c>
      <c r="C17" s="194"/>
      <c r="D17" s="194"/>
      <c r="E17" s="157">
        <f t="shared" si="0"/>
        <v>124.3</v>
      </c>
      <c r="F17" s="194"/>
      <c r="G17" s="194"/>
      <c r="H17" s="194"/>
      <c r="I17" s="194"/>
      <c r="K17" s="158">
        <v>12</v>
      </c>
      <c r="L17" s="194"/>
      <c r="M17" s="194"/>
      <c r="N17" s="194"/>
      <c r="O17" s="156" t="str">
        <f t="shared" si="1"/>
        <v/>
      </c>
      <c r="Q17" s="158">
        <v>12</v>
      </c>
      <c r="R17" s="194"/>
      <c r="S17" s="194"/>
      <c r="T17" s="194"/>
      <c r="V17" s="80"/>
      <c r="W17" s="94" t="s">
        <v>90</v>
      </c>
      <c r="Z17" s="95" t="s">
        <v>91</v>
      </c>
      <c r="AA17" s="96" t="s">
        <v>92</v>
      </c>
    </row>
    <row r="18" spans="2:27" ht="14">
      <c r="B18" s="158">
        <v>13</v>
      </c>
      <c r="C18" s="194"/>
      <c r="D18" s="194"/>
      <c r="E18" s="157">
        <f t="shared" si="0"/>
        <v>124.3</v>
      </c>
      <c r="F18" s="194"/>
      <c r="G18" s="194"/>
      <c r="H18" s="194"/>
      <c r="I18" s="194"/>
      <c r="K18" s="158">
        <v>13</v>
      </c>
      <c r="L18" s="194"/>
      <c r="M18" s="194"/>
      <c r="N18" s="194"/>
      <c r="O18" s="156" t="str">
        <f t="shared" si="1"/>
        <v/>
      </c>
      <c r="Q18" s="158">
        <v>13</v>
      </c>
      <c r="R18" s="194"/>
      <c r="S18" s="194"/>
      <c r="T18" s="194"/>
      <c r="V18" s="80"/>
      <c r="W18" s="62" t="s">
        <v>93</v>
      </c>
      <c r="Z18" s="97">
        <f>COUNTIF(AA6:AA15,"Female")</f>
        <v>0</v>
      </c>
      <c r="AA18" s="98" t="str">
        <f>IFERROR(Z18/COUNTA(W6:W15),"")</f>
        <v/>
      </c>
    </row>
    <row r="19" spans="2:27" ht="14">
      <c r="B19" s="158">
        <v>14</v>
      </c>
      <c r="C19" s="194"/>
      <c r="D19" s="194"/>
      <c r="E19" s="157">
        <f t="shared" si="0"/>
        <v>124.3</v>
      </c>
      <c r="F19" s="194"/>
      <c r="G19" s="194"/>
      <c r="H19" s="194"/>
      <c r="I19" s="194"/>
      <c r="K19" s="158">
        <v>14</v>
      </c>
      <c r="L19" s="194"/>
      <c r="M19" s="194"/>
      <c r="N19" s="194"/>
      <c r="O19" s="156" t="str">
        <f t="shared" si="1"/>
        <v/>
      </c>
      <c r="Q19" s="158">
        <v>14</v>
      </c>
      <c r="R19" s="194"/>
      <c r="S19" s="194"/>
      <c r="T19" s="194"/>
    </row>
    <row r="20" spans="2:27" ht="14.5" thickBot="1">
      <c r="B20" s="154">
        <v>15</v>
      </c>
      <c r="C20" s="195"/>
      <c r="D20" s="195"/>
      <c r="E20" s="99">
        <f t="shared" si="0"/>
        <v>124.3</v>
      </c>
      <c r="F20" s="195"/>
      <c r="G20" s="195"/>
      <c r="H20" s="195"/>
      <c r="I20" s="195"/>
      <c r="K20" s="100">
        <v>15</v>
      </c>
      <c r="L20" s="194"/>
      <c r="M20" s="194"/>
      <c r="N20" s="194"/>
      <c r="O20" s="152" t="str">
        <f t="shared" si="1"/>
        <v/>
      </c>
      <c r="Q20" s="158">
        <v>15</v>
      </c>
      <c r="R20" s="194"/>
      <c r="S20" s="194"/>
      <c r="T20" s="194"/>
    </row>
    <row r="21" spans="2:27" ht="14.5" thickTop="1">
      <c r="O21" s="101"/>
      <c r="Q21" s="158">
        <v>16</v>
      </c>
      <c r="R21" s="194"/>
      <c r="S21" s="194"/>
      <c r="T21" s="194"/>
    </row>
    <row r="22" spans="2:27" ht="14">
      <c r="C22" s="94" t="s">
        <v>90</v>
      </c>
      <c r="D22" s="95" t="s">
        <v>91</v>
      </c>
      <c r="E22" s="96" t="s">
        <v>92</v>
      </c>
      <c r="L22" s="94" t="s">
        <v>90</v>
      </c>
      <c r="M22" s="95"/>
      <c r="O22" s="101"/>
      <c r="Q22" s="158">
        <v>17</v>
      </c>
      <c r="R22" s="194"/>
      <c r="S22" s="194"/>
      <c r="T22" s="194"/>
    </row>
    <row r="23" spans="2:27" ht="14">
      <c r="C23" s="62" t="s">
        <v>94</v>
      </c>
      <c r="D23" s="97">
        <f>COUNTIF(G6:G20,"Female")</f>
        <v>0</v>
      </c>
      <c r="E23" s="98" t="str">
        <f>IFERROR(D23/COUNTA(C6:C20),"")</f>
        <v/>
      </c>
      <c r="L23" s="96" t="s">
        <v>95</v>
      </c>
      <c r="M23" s="96"/>
      <c r="O23" s="102">
        <f>COUNTA(L6:L20)</f>
        <v>0</v>
      </c>
      <c r="Q23" s="158">
        <v>18</v>
      </c>
      <c r="R23" s="194"/>
      <c r="S23" s="194"/>
      <c r="T23" s="194"/>
    </row>
    <row r="24" spans="2:27" ht="14">
      <c r="C24" s="62" t="s">
        <v>96</v>
      </c>
      <c r="D24" s="97">
        <f>COUNTIF(F6:F20,"Independent Director")</f>
        <v>0</v>
      </c>
      <c r="E24" s="98" t="str">
        <f>IFERROR(D24/COUNTA(C6:C20),"")</f>
        <v/>
      </c>
      <c r="L24" s="96" t="s">
        <v>30</v>
      </c>
      <c r="M24" s="96"/>
      <c r="O24" s="103" t="str">
        <f>IFERROR("Once in "&amp;12/COUNTA(L6:L20)&amp;" months","")</f>
        <v/>
      </c>
      <c r="Q24" s="158">
        <v>19</v>
      </c>
      <c r="R24" s="194"/>
      <c r="S24" s="194"/>
      <c r="T24" s="194"/>
    </row>
    <row r="25" spans="2:27" ht="14.5" thickBot="1">
      <c r="C25" s="62" t="s">
        <v>97</v>
      </c>
      <c r="L25" s="306" t="s">
        <v>98</v>
      </c>
      <c r="M25" s="306"/>
      <c r="N25" s="306" t="str">
        <f>IFERROR(O25/COUNTA(L6:L20),"")</f>
        <v/>
      </c>
      <c r="O25" s="97" t="str">
        <f>IFERROR(SUM(N6:N20)/SUM(M6:M20),"")</f>
        <v/>
      </c>
      <c r="Q25" s="154">
        <v>20</v>
      </c>
      <c r="R25" s="195"/>
      <c r="S25" s="195"/>
      <c r="T25" s="195"/>
    </row>
    <row r="26" spans="2:27" ht="14" thickTop="1"/>
    <row r="27" spans="2:27" s="87" customFormat="1" ht="14">
      <c r="B27" s="104"/>
      <c r="K27" s="104"/>
      <c r="Q27" s="80"/>
      <c r="R27" s="94" t="s">
        <v>90</v>
      </c>
      <c r="S27" s="95"/>
      <c r="T27" s="62"/>
    </row>
    <row r="28" spans="2:27" ht="13.5">
      <c r="R28" s="96" t="s">
        <v>99</v>
      </c>
      <c r="S28" s="96"/>
    </row>
    <row r="29" spans="2:27" ht="13.5">
      <c r="R29" s="96" t="s">
        <v>100</v>
      </c>
      <c r="S29" s="96"/>
    </row>
    <row r="30" spans="2:27" ht="13.5"/>
    <row r="31" spans="2:27" ht="13.5"/>
    <row r="32" spans="2:27"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spans="2:6" ht="13.5"/>
    <row r="66" spans="2:6" ht="13.5"/>
    <row r="67" spans="2:6" ht="13.5"/>
    <row r="68" spans="2:6" ht="13.5"/>
    <row r="69" spans="2:6" ht="13.5"/>
    <row r="70" spans="2:6" ht="13.5"/>
    <row r="71" spans="2:6" ht="13.5"/>
    <row r="72" spans="2:6" ht="13.5"/>
    <row r="73" spans="2:6" ht="13.5"/>
    <row r="74" spans="2:6" ht="13.5"/>
    <row r="75" spans="2:6" ht="13.5">
      <c r="C75" s="96"/>
      <c r="D75" s="96"/>
      <c r="E75" s="96"/>
      <c r="F75" s="105"/>
    </row>
    <row r="76" spans="2:6" ht="13.5">
      <c r="B76" s="62"/>
    </row>
    <row r="77" spans="2:6" ht="13.5">
      <c r="B77" s="62"/>
    </row>
    <row r="78" spans="2:6" ht="13.5">
      <c r="B78" s="62"/>
    </row>
    <row r="79" spans="2:6" ht="13.5">
      <c r="B79" s="62"/>
    </row>
    <row r="80" spans="2:6" ht="13.5">
      <c r="B80" s="62"/>
    </row>
    <row r="81" spans="2:5" ht="13.5">
      <c r="B81" s="62"/>
    </row>
    <row r="82" spans="2:5" ht="13.5">
      <c r="B82" s="62"/>
    </row>
    <row r="83" spans="2:5" ht="13.5">
      <c r="B83" s="62"/>
    </row>
    <row r="84" spans="2:5" ht="13.5">
      <c r="B84" s="62"/>
    </row>
    <row r="85" spans="2:5" ht="13.5">
      <c r="B85" s="62"/>
    </row>
    <row r="86" spans="2:5" ht="13.5">
      <c r="B86" s="62"/>
    </row>
    <row r="87" spans="2:5" ht="13.5">
      <c r="B87" s="62"/>
    </row>
    <row r="88" spans="2:5" ht="13.5">
      <c r="B88" s="62"/>
    </row>
    <row r="89" spans="2:5" ht="13.5">
      <c r="B89" s="62"/>
    </row>
    <row r="90" spans="2:5" ht="13.5">
      <c r="B90" s="62"/>
    </row>
    <row r="91" spans="2:5" ht="13.5">
      <c r="D91" s="105"/>
      <c r="E91" s="106"/>
    </row>
    <row r="92" spans="2:5" ht="13.5"/>
    <row r="93" spans="2:5" ht="13.5"/>
    <row r="94" spans="2:5" ht="13.5"/>
    <row r="95" spans="2:5" ht="13.5"/>
    <row r="96" spans="2:5"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row r="995" ht="13.5"/>
    <row r="996" ht="13.5"/>
    <row r="997" ht="13.5"/>
    <row r="998" ht="13.5"/>
    <row r="999" ht="13.5"/>
    <row r="1000" ht="13.5"/>
    <row r="1001" ht="13.5"/>
    <row r="1002" ht="13.5"/>
    <row r="1003" ht="13.5"/>
    <row r="1004" ht="13.5"/>
    <row r="1005" ht="13.5"/>
    <row r="1006" ht="13.5"/>
    <row r="1007" ht="13.5"/>
    <row r="1008" ht="13.5"/>
    <row r="1009" ht="13.5"/>
    <row r="1010" ht="13.5"/>
    <row r="1011" ht="13.5"/>
    <row r="1012" ht="13.5"/>
    <row r="1013" ht="13.5"/>
    <row r="1014" ht="13.5"/>
    <row r="1015" ht="13.5"/>
  </sheetData>
  <mergeCells count="1">
    <mergeCell ref="L25:N25"/>
  </mergeCells>
  <conditionalFormatting sqref="C6:D20">
    <cfRule type="notContainsBlanks" dxfId="5" priority="5">
      <formula>LEN(TRIM(C6))&gt;0</formula>
    </cfRule>
  </conditionalFormatting>
  <conditionalFormatting sqref="F6:I20">
    <cfRule type="notContainsBlanks" dxfId="4" priority="4">
      <formula>LEN(TRIM(F6))&gt;0</formula>
    </cfRule>
  </conditionalFormatting>
  <conditionalFormatting sqref="L6:N20">
    <cfRule type="notContainsBlanks" dxfId="3" priority="3">
      <formula>LEN(TRIM(L6))&gt;0</formula>
    </cfRule>
  </conditionalFormatting>
  <conditionalFormatting sqref="R6:T25">
    <cfRule type="notContainsBlanks" dxfId="2" priority="2">
      <formula>LEN(TRIM(R6))&gt;0</formula>
    </cfRule>
  </conditionalFormatting>
  <conditionalFormatting sqref="W6:X15 Z6:AD15">
    <cfRule type="notContainsBlanks" dxfId="1" priority="1">
      <formula>LEN(TRIM(W6))&gt;0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FF4ECD1-574C-42CB-87A5-EE9775A91E80}">
          <x14:formula1>
            <xm:f>'Validation Sheet'!$M$2:$M$4</xm:f>
          </x14:formula1>
          <xm:sqref>AA6:AA15 G6:G20</xm:sqref>
        </x14:dataValidation>
        <x14:dataValidation type="list" allowBlank="1" showInputMessage="1" showErrorMessage="1" xr:uid="{EEAAD5CD-11D4-4AB0-97A7-0BF99AAD0F3C}">
          <x14:formula1>
            <xm:f>'Validation Sheet'!$K$2:$K$8</xm:f>
          </x14:formula1>
          <xm:sqref>F6:F20</xm:sqref>
        </x14:dataValidation>
        <x14:dataValidation type="list" allowBlank="1" showInputMessage="1" showErrorMessage="1" xr:uid="{274BC1E0-216E-4BE4-9255-08A41D1716F8}">
          <x14:formula1>
            <xm:f>'Validation Sheet'!$O$2:$O$3</xm:f>
          </x14:formula1>
          <xm:sqref>S6:S11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rgb="FF0070C0"/>
  </sheetPr>
  <dimension ref="A1:Z974"/>
  <sheetViews>
    <sheetView showGridLines="0" workbookViewId="0">
      <selection activeCell="C2" sqref="C2"/>
    </sheetView>
  </sheetViews>
  <sheetFormatPr defaultColWidth="14.453125" defaultRowHeight="13.5"/>
  <cols>
    <col min="1" max="1" width="7.81640625" style="150" customWidth="1"/>
    <col min="2" max="2" width="58.81640625" style="101" customWidth="1"/>
    <col min="3" max="3" width="49.6328125" style="101" customWidth="1"/>
    <col min="4" max="4" width="48.36328125" style="101" customWidth="1"/>
    <col min="5" max="6" width="48" style="101" bestFit="1" customWidth="1"/>
    <col min="7" max="25" width="8.81640625" style="101" customWidth="1"/>
    <col min="26" max="16384" width="14.453125" style="101"/>
  </cols>
  <sheetData>
    <row r="1" spans="1:26" ht="14">
      <c r="A1" s="107">
        <f>Governance!A1+1</f>
        <v>41</v>
      </c>
      <c r="B1" s="108" t="s">
        <v>101</v>
      </c>
      <c r="C1" s="109"/>
      <c r="D1" s="109"/>
      <c r="E1" s="110"/>
      <c r="F1" s="110"/>
      <c r="G1" s="110"/>
      <c r="H1" s="110"/>
      <c r="I1" s="110"/>
      <c r="J1" s="110"/>
      <c r="K1" s="110"/>
      <c r="L1" s="110"/>
      <c r="M1" s="110"/>
      <c r="N1" s="110"/>
      <c r="O1" s="110"/>
      <c r="P1" s="110"/>
      <c r="Q1" s="110"/>
      <c r="R1" s="110"/>
      <c r="S1" s="110"/>
      <c r="T1" s="110"/>
      <c r="U1" s="110"/>
      <c r="V1" s="110"/>
      <c r="W1" s="110"/>
      <c r="X1" s="110"/>
      <c r="Y1" s="110"/>
    </row>
    <row r="2" spans="1:26" ht="15.5">
      <c r="A2" s="240">
        <f>A1+0.1</f>
        <v>41.1</v>
      </c>
      <c r="B2" s="232" t="s">
        <v>368</v>
      </c>
      <c r="C2" s="197"/>
      <c r="D2" s="115"/>
      <c r="E2" s="134"/>
      <c r="F2" s="112"/>
      <c r="G2" s="112"/>
      <c r="H2" s="112"/>
      <c r="I2" s="112"/>
      <c r="J2" s="112"/>
      <c r="K2" s="112"/>
      <c r="L2" s="112"/>
      <c r="M2" s="112"/>
      <c r="N2" s="112"/>
      <c r="O2" s="112"/>
      <c r="P2" s="112"/>
      <c r="Q2" s="112"/>
      <c r="R2" s="112"/>
      <c r="S2" s="112"/>
      <c r="T2" s="112"/>
      <c r="U2" s="112"/>
      <c r="V2" s="112"/>
      <c r="W2" s="112"/>
      <c r="X2" s="112"/>
      <c r="Y2" s="112"/>
    </row>
    <row r="3" spans="1:26" ht="14.5" thickBot="1">
      <c r="A3" s="247"/>
      <c r="B3" s="248"/>
      <c r="C3" s="249"/>
      <c r="D3" s="249"/>
      <c r="E3" s="134"/>
      <c r="F3" s="112"/>
      <c r="G3" s="112"/>
      <c r="H3" s="112"/>
      <c r="I3" s="112"/>
      <c r="J3" s="112"/>
      <c r="K3" s="112"/>
      <c r="L3" s="112"/>
      <c r="M3" s="112"/>
      <c r="N3" s="112"/>
      <c r="O3" s="112"/>
      <c r="P3" s="112"/>
      <c r="Q3" s="112"/>
      <c r="R3" s="112"/>
      <c r="S3" s="112"/>
      <c r="T3" s="112"/>
      <c r="U3" s="112"/>
      <c r="V3" s="112"/>
      <c r="W3" s="112"/>
      <c r="X3" s="112"/>
      <c r="Y3" s="112"/>
    </row>
    <row r="4" spans="1:26" ht="15" customHeight="1">
      <c r="A4" s="315">
        <f>A2+0.1</f>
        <v>41.2</v>
      </c>
      <c r="B4" s="160"/>
      <c r="C4" s="161"/>
      <c r="D4" s="159" t="s">
        <v>135</v>
      </c>
      <c r="E4" s="112"/>
      <c r="F4" s="112"/>
      <c r="G4" s="112"/>
      <c r="H4" s="112"/>
      <c r="I4" s="112"/>
      <c r="J4" s="112"/>
      <c r="K4" s="112"/>
      <c r="L4" s="112"/>
      <c r="M4" s="112"/>
      <c r="N4" s="112"/>
      <c r="O4" s="112"/>
      <c r="P4" s="112"/>
      <c r="Q4" s="112"/>
      <c r="R4" s="112"/>
      <c r="S4" s="112"/>
      <c r="T4" s="112"/>
      <c r="U4" s="112"/>
      <c r="V4" s="112"/>
      <c r="W4" s="112"/>
      <c r="X4" s="112"/>
    </row>
    <row r="5" spans="1:26" ht="27.5" customHeight="1">
      <c r="A5" s="316"/>
      <c r="B5" s="166"/>
      <c r="C5" s="138" t="s">
        <v>136</v>
      </c>
      <c r="D5" s="199"/>
      <c r="E5" s="110"/>
      <c r="F5" s="110"/>
      <c r="G5" s="110"/>
      <c r="H5" s="110"/>
      <c r="I5" s="110"/>
      <c r="J5" s="110"/>
      <c r="K5" s="110"/>
      <c r="L5" s="110"/>
      <c r="M5" s="110"/>
      <c r="N5" s="110"/>
      <c r="O5" s="110"/>
      <c r="P5" s="110"/>
      <c r="Q5" s="110"/>
      <c r="R5" s="110"/>
      <c r="S5" s="110"/>
      <c r="T5" s="110"/>
      <c r="U5" s="110"/>
      <c r="V5" s="110"/>
      <c r="W5" s="110"/>
      <c r="X5" s="110"/>
    </row>
    <row r="6" spans="1:26" ht="14">
      <c r="A6" s="316"/>
      <c r="B6" s="163" t="s">
        <v>280</v>
      </c>
      <c r="C6" s="167" t="s">
        <v>103</v>
      </c>
      <c r="D6" s="199"/>
      <c r="E6" s="110"/>
      <c r="F6" s="110"/>
      <c r="G6" s="110"/>
      <c r="H6" s="110"/>
      <c r="I6" s="110"/>
      <c r="J6" s="110"/>
      <c r="K6" s="110"/>
      <c r="L6" s="110"/>
      <c r="M6" s="110"/>
      <c r="N6" s="110"/>
      <c r="O6" s="110"/>
      <c r="P6" s="110"/>
      <c r="Q6" s="110"/>
      <c r="R6" s="110"/>
      <c r="S6" s="110"/>
      <c r="T6" s="110"/>
      <c r="U6" s="110"/>
      <c r="V6" s="110"/>
      <c r="W6" s="110"/>
      <c r="X6" s="110"/>
    </row>
    <row r="7" spans="1:26" ht="14">
      <c r="A7" s="316"/>
      <c r="B7" s="163"/>
      <c r="C7" s="162" t="s">
        <v>279</v>
      </c>
      <c r="D7" s="200"/>
      <c r="E7" s="110"/>
      <c r="F7" s="110"/>
      <c r="G7" s="110"/>
      <c r="H7" s="110"/>
      <c r="I7" s="110"/>
      <c r="J7" s="110"/>
      <c r="K7" s="110"/>
      <c r="L7" s="110"/>
      <c r="M7" s="110"/>
      <c r="N7" s="110"/>
      <c r="O7" s="110"/>
      <c r="P7" s="110"/>
      <c r="Q7" s="110"/>
      <c r="R7" s="110"/>
      <c r="S7" s="110"/>
      <c r="T7" s="110"/>
      <c r="U7" s="110"/>
      <c r="V7" s="110"/>
      <c r="W7" s="110"/>
      <c r="X7" s="110"/>
    </row>
    <row r="8" spans="1:26" ht="14.5" thickBot="1">
      <c r="A8" s="317"/>
      <c r="B8" s="164"/>
      <c r="C8" s="165" t="s">
        <v>137</v>
      </c>
      <c r="D8" s="201"/>
      <c r="E8" s="110"/>
      <c r="F8" s="110"/>
      <c r="G8" s="110"/>
      <c r="H8" s="110"/>
      <c r="I8" s="110"/>
      <c r="J8" s="110"/>
      <c r="K8" s="110"/>
      <c r="L8" s="110"/>
      <c r="M8" s="110"/>
      <c r="N8" s="110"/>
      <c r="O8" s="110"/>
      <c r="P8" s="110"/>
      <c r="Q8" s="110"/>
      <c r="R8" s="110"/>
      <c r="S8" s="110"/>
      <c r="T8" s="110"/>
      <c r="U8" s="110"/>
      <c r="V8" s="110"/>
      <c r="W8" s="110"/>
      <c r="X8" s="110"/>
    </row>
    <row r="9" spans="1:26" ht="14">
      <c r="A9" s="224">
        <f>+A1+1</f>
        <v>42</v>
      </c>
      <c r="B9" s="117" t="s">
        <v>104</v>
      </c>
      <c r="C9" s="109"/>
      <c r="D9" s="109"/>
      <c r="E9" s="110"/>
      <c r="F9" s="110"/>
      <c r="G9" s="110"/>
      <c r="H9" s="110"/>
      <c r="I9" s="110"/>
      <c r="J9" s="110"/>
      <c r="K9" s="110"/>
      <c r="L9" s="110"/>
      <c r="M9" s="110"/>
      <c r="N9" s="110"/>
      <c r="O9" s="110"/>
      <c r="P9" s="110"/>
      <c r="Q9" s="110"/>
      <c r="R9" s="110"/>
      <c r="S9" s="110"/>
      <c r="T9" s="110"/>
      <c r="U9" s="110"/>
      <c r="V9" s="110"/>
      <c r="W9" s="110"/>
      <c r="X9" s="110"/>
      <c r="Y9" s="110"/>
    </row>
    <row r="10" spans="1:26" ht="14.65" customHeight="1">
      <c r="A10" s="318" t="str">
        <f>A9&amp;".1"</f>
        <v>42.1</v>
      </c>
      <c r="B10" s="226" t="s">
        <v>105</v>
      </c>
      <c r="C10" s="226" t="s">
        <v>106</v>
      </c>
      <c r="D10" s="138" t="s">
        <v>107</v>
      </c>
      <c r="E10" s="244" t="s">
        <v>108</v>
      </c>
      <c r="F10" s="245" t="s">
        <v>109</v>
      </c>
      <c r="G10" s="112"/>
      <c r="H10" s="112"/>
      <c r="I10" s="112"/>
      <c r="J10" s="112"/>
      <c r="K10" s="112"/>
      <c r="L10" s="112"/>
      <c r="M10" s="112"/>
      <c r="N10" s="112"/>
      <c r="O10" s="112"/>
      <c r="P10" s="112"/>
      <c r="Q10" s="112"/>
      <c r="R10" s="112"/>
      <c r="S10" s="112"/>
      <c r="T10" s="112"/>
      <c r="U10" s="112"/>
      <c r="V10" s="112"/>
      <c r="W10" s="112"/>
      <c r="X10" s="112"/>
      <c r="Y10" s="112"/>
      <c r="Z10" s="112"/>
    </row>
    <row r="11" spans="1:26" ht="14">
      <c r="A11" s="318"/>
      <c r="B11" s="233" t="s">
        <v>110</v>
      </c>
      <c r="C11" s="198"/>
      <c r="D11" s="203"/>
      <c r="E11" s="203"/>
      <c r="F11" s="246" t="str">
        <f t="shared" ref="F11:F19" si="0">IFERROR(E11/$E$19,"")</f>
        <v/>
      </c>
      <c r="G11" s="112"/>
      <c r="H11" s="112"/>
      <c r="I11" s="112"/>
      <c r="J11" s="112"/>
      <c r="K11" s="112"/>
      <c r="L11" s="112"/>
      <c r="M11" s="112"/>
      <c r="N11" s="112"/>
      <c r="O11" s="112"/>
      <c r="P11" s="112"/>
      <c r="Q11" s="112"/>
      <c r="R11" s="112"/>
      <c r="S11" s="112"/>
      <c r="T11" s="112"/>
      <c r="U11" s="112"/>
      <c r="V11" s="112"/>
      <c r="W11" s="112"/>
      <c r="X11" s="112"/>
      <c r="Y11" s="112"/>
      <c r="Z11" s="112"/>
    </row>
    <row r="12" spans="1:26" ht="14">
      <c r="A12" s="318"/>
      <c r="B12" s="233" t="s">
        <v>111</v>
      </c>
      <c r="C12" s="198"/>
      <c r="D12" s="203"/>
      <c r="E12" s="203"/>
      <c r="F12" s="246" t="str">
        <f t="shared" si="0"/>
        <v/>
      </c>
      <c r="G12" s="112"/>
      <c r="H12" s="112"/>
      <c r="I12" s="112"/>
      <c r="J12" s="112"/>
      <c r="K12" s="112"/>
      <c r="L12" s="112"/>
      <c r="M12" s="112"/>
      <c r="N12" s="112"/>
      <c r="O12" s="112"/>
      <c r="P12" s="112"/>
      <c r="Q12" s="112"/>
      <c r="R12" s="112"/>
      <c r="S12" s="112"/>
      <c r="T12" s="112"/>
      <c r="U12" s="112"/>
      <c r="V12" s="112"/>
      <c r="W12" s="112"/>
      <c r="X12" s="112"/>
      <c r="Y12" s="112"/>
      <c r="Z12" s="112"/>
    </row>
    <row r="13" spans="1:26" ht="14">
      <c r="A13" s="318"/>
      <c r="B13" s="233" t="s">
        <v>112</v>
      </c>
      <c r="C13" s="198"/>
      <c r="D13" s="203"/>
      <c r="E13" s="203"/>
      <c r="F13" s="246" t="str">
        <f t="shared" si="0"/>
        <v/>
      </c>
      <c r="G13" s="112"/>
      <c r="H13" s="112"/>
      <c r="I13" s="112"/>
      <c r="J13" s="112"/>
      <c r="K13" s="112"/>
      <c r="L13" s="112"/>
      <c r="M13" s="112"/>
      <c r="N13" s="112"/>
      <c r="O13" s="112"/>
      <c r="P13" s="112"/>
      <c r="Q13" s="112"/>
      <c r="R13" s="112"/>
      <c r="S13" s="112"/>
      <c r="T13" s="112"/>
      <c r="U13" s="112"/>
      <c r="V13" s="112"/>
      <c r="W13" s="112"/>
      <c r="X13" s="112"/>
      <c r="Y13" s="112"/>
      <c r="Z13" s="112"/>
    </row>
    <row r="14" spans="1:26" ht="14">
      <c r="A14" s="318"/>
      <c r="B14" s="233" t="s">
        <v>113</v>
      </c>
      <c r="C14" s="198"/>
      <c r="D14" s="203"/>
      <c r="E14" s="203"/>
      <c r="F14" s="246" t="str">
        <f t="shared" si="0"/>
        <v/>
      </c>
      <c r="G14" s="112"/>
      <c r="H14" s="112"/>
      <c r="I14" s="112"/>
      <c r="J14" s="112"/>
      <c r="K14" s="112"/>
      <c r="L14" s="112"/>
      <c r="M14" s="112"/>
      <c r="N14" s="112"/>
      <c r="O14" s="112"/>
      <c r="P14" s="112"/>
      <c r="Q14" s="112"/>
      <c r="R14" s="112"/>
      <c r="S14" s="112"/>
      <c r="T14" s="112"/>
      <c r="U14" s="112"/>
      <c r="V14" s="112"/>
      <c r="W14" s="112"/>
      <c r="X14" s="112"/>
      <c r="Y14" s="112"/>
      <c r="Z14" s="112"/>
    </row>
    <row r="15" spans="1:26" ht="14">
      <c r="A15" s="318"/>
      <c r="B15" s="233" t="s">
        <v>114</v>
      </c>
      <c r="C15" s="198"/>
      <c r="D15" s="203"/>
      <c r="E15" s="203"/>
      <c r="F15" s="246" t="str">
        <f t="shared" si="0"/>
        <v/>
      </c>
      <c r="G15" s="112"/>
      <c r="H15" s="112"/>
      <c r="I15" s="112"/>
      <c r="J15" s="112"/>
      <c r="K15" s="112"/>
      <c r="L15" s="112"/>
      <c r="M15" s="112"/>
      <c r="N15" s="112"/>
      <c r="O15" s="112"/>
      <c r="P15" s="112"/>
      <c r="Q15" s="112"/>
      <c r="R15" s="112"/>
      <c r="S15" s="112"/>
      <c r="T15" s="112"/>
      <c r="U15" s="112"/>
      <c r="V15" s="112"/>
      <c r="W15" s="112"/>
      <c r="X15" s="112"/>
      <c r="Y15" s="112"/>
      <c r="Z15" s="112"/>
    </row>
    <row r="16" spans="1:26" ht="14">
      <c r="A16" s="318"/>
      <c r="B16" s="233" t="s">
        <v>115</v>
      </c>
      <c r="C16" s="198"/>
      <c r="D16" s="203"/>
      <c r="E16" s="203"/>
      <c r="F16" s="246" t="str">
        <f t="shared" si="0"/>
        <v/>
      </c>
      <c r="G16" s="112"/>
      <c r="H16" s="112"/>
      <c r="I16" s="112"/>
      <c r="J16" s="112"/>
      <c r="K16" s="112"/>
      <c r="L16" s="112"/>
      <c r="M16" s="112"/>
      <c r="N16" s="112"/>
      <c r="O16" s="112"/>
      <c r="P16" s="112"/>
      <c r="Q16" s="112"/>
      <c r="R16" s="112"/>
      <c r="S16" s="112"/>
      <c r="T16" s="112"/>
      <c r="U16" s="112"/>
      <c r="V16" s="112"/>
      <c r="W16" s="112"/>
      <c r="X16" s="112"/>
      <c r="Y16" s="112"/>
      <c r="Z16" s="112"/>
    </row>
    <row r="17" spans="1:26" ht="14">
      <c r="A17" s="318"/>
      <c r="B17" s="233" t="s">
        <v>116</v>
      </c>
      <c r="C17" s="198"/>
      <c r="D17" s="203"/>
      <c r="E17" s="203"/>
      <c r="F17" s="246" t="str">
        <f t="shared" si="0"/>
        <v/>
      </c>
      <c r="G17" s="112"/>
      <c r="H17" s="112"/>
      <c r="I17" s="112"/>
      <c r="J17" s="112"/>
      <c r="K17" s="112"/>
      <c r="L17" s="112"/>
      <c r="M17" s="112"/>
      <c r="N17" s="112"/>
      <c r="O17" s="112"/>
      <c r="P17" s="112"/>
      <c r="Q17" s="112"/>
      <c r="R17" s="112"/>
      <c r="S17" s="112"/>
      <c r="T17" s="112"/>
      <c r="U17" s="112"/>
      <c r="V17" s="112"/>
      <c r="W17" s="112"/>
      <c r="X17" s="112"/>
      <c r="Y17" s="112"/>
      <c r="Z17" s="112"/>
    </row>
    <row r="18" spans="1:26" ht="14">
      <c r="A18" s="318"/>
      <c r="B18" s="233" t="s">
        <v>117</v>
      </c>
      <c r="C18" s="198"/>
      <c r="D18" s="203"/>
      <c r="E18" s="203"/>
      <c r="F18" s="246" t="str">
        <f t="shared" si="0"/>
        <v/>
      </c>
      <c r="G18" s="112"/>
      <c r="H18" s="112"/>
      <c r="I18" s="112"/>
      <c r="J18" s="112"/>
      <c r="K18" s="112"/>
      <c r="L18" s="112"/>
      <c r="M18" s="112"/>
      <c r="N18" s="112"/>
      <c r="O18" s="112"/>
      <c r="P18" s="112"/>
      <c r="Q18" s="112"/>
      <c r="R18" s="112"/>
      <c r="S18" s="112"/>
      <c r="T18" s="112"/>
      <c r="U18" s="112"/>
      <c r="V18" s="112"/>
      <c r="W18" s="112"/>
      <c r="X18" s="112"/>
      <c r="Y18" s="112"/>
      <c r="Z18" s="112"/>
    </row>
    <row r="19" spans="1:26" ht="14">
      <c r="A19" s="318"/>
      <c r="B19" s="233" t="s">
        <v>118</v>
      </c>
      <c r="C19" s="233"/>
      <c r="D19" s="138">
        <f>SUM(D11:D18)</f>
        <v>0</v>
      </c>
      <c r="E19" s="244">
        <f>SUM(E11:E18)</f>
        <v>0</v>
      </c>
      <c r="F19" s="119" t="str">
        <f t="shared" si="0"/>
        <v/>
      </c>
      <c r="G19" s="112"/>
      <c r="H19" s="112"/>
      <c r="I19" s="112"/>
      <c r="J19" s="112"/>
      <c r="K19" s="112"/>
      <c r="L19" s="112"/>
      <c r="M19" s="112"/>
      <c r="N19" s="112"/>
      <c r="O19" s="112"/>
      <c r="P19" s="112"/>
      <c r="Q19" s="112"/>
      <c r="R19" s="112"/>
      <c r="S19" s="112"/>
      <c r="T19" s="112"/>
      <c r="U19" s="112"/>
      <c r="V19" s="112"/>
      <c r="W19" s="112"/>
      <c r="X19" s="112"/>
      <c r="Y19" s="112"/>
      <c r="Z19" s="112"/>
    </row>
    <row r="20" spans="1:26" ht="14">
      <c r="A20" s="109"/>
      <c r="B20" s="109"/>
      <c r="C20" s="109"/>
      <c r="D20" s="109"/>
      <c r="E20" s="109"/>
      <c r="F20" s="109"/>
      <c r="G20" s="112"/>
      <c r="H20" s="112"/>
      <c r="I20" s="112"/>
      <c r="J20" s="112"/>
      <c r="K20" s="112"/>
      <c r="L20" s="112"/>
      <c r="M20" s="112"/>
      <c r="N20" s="112"/>
      <c r="O20" s="112"/>
      <c r="P20" s="112"/>
      <c r="Q20" s="112"/>
      <c r="R20" s="112"/>
      <c r="S20" s="112"/>
      <c r="T20" s="112"/>
      <c r="U20" s="112"/>
      <c r="V20" s="112"/>
      <c r="W20" s="112"/>
      <c r="X20" s="112"/>
      <c r="Y20" s="112"/>
      <c r="Z20" s="112"/>
    </row>
    <row r="21" spans="1:26" ht="14.5" thickBot="1">
      <c r="A21" s="319">
        <f>A10+0.1</f>
        <v>42.2</v>
      </c>
      <c r="B21" s="120" t="s">
        <v>349</v>
      </c>
      <c r="C21" s="121" t="s">
        <v>119</v>
      </c>
      <c r="D21" s="122" t="s">
        <v>120</v>
      </c>
      <c r="E21" s="123" t="s">
        <v>121</v>
      </c>
      <c r="F21" s="124"/>
      <c r="G21" s="110"/>
      <c r="H21" s="110"/>
      <c r="I21" s="110"/>
      <c r="J21" s="110"/>
      <c r="K21" s="110"/>
      <c r="L21" s="110"/>
      <c r="M21" s="110"/>
      <c r="N21" s="110"/>
      <c r="O21" s="110"/>
      <c r="P21" s="110"/>
      <c r="Q21" s="110"/>
      <c r="R21" s="110"/>
      <c r="S21" s="110"/>
      <c r="T21" s="110"/>
      <c r="U21" s="110"/>
      <c r="V21" s="110"/>
      <c r="W21" s="110"/>
      <c r="X21" s="110"/>
      <c r="Y21" s="110"/>
      <c r="Z21" s="110"/>
    </row>
    <row r="22" spans="1:26" ht="14.5" thickTop="1">
      <c r="A22" s="320"/>
      <c r="B22" s="125" t="str">
        <f>"Name of Investor holding more than 4.95% "&amp;ROW()-ROW(B21)</f>
        <v>Name of Investor holding more than 4.95% 1</v>
      </c>
      <c r="C22" s="203"/>
      <c r="D22" s="118" t="str">
        <f>IFERROR(C22/$C$30,"")</f>
        <v/>
      </c>
      <c r="E22" s="203"/>
      <c r="F22" s="110"/>
      <c r="G22" s="110"/>
      <c r="H22" s="110"/>
      <c r="I22" s="110"/>
      <c r="J22" s="110"/>
      <c r="K22" s="110"/>
      <c r="L22" s="110"/>
      <c r="M22" s="110"/>
      <c r="N22" s="110"/>
      <c r="O22" s="110"/>
      <c r="P22" s="110"/>
      <c r="Q22" s="110"/>
      <c r="R22" s="110"/>
      <c r="S22" s="110"/>
      <c r="T22" s="110"/>
      <c r="U22" s="110"/>
      <c r="V22" s="110"/>
      <c r="W22" s="110"/>
      <c r="X22" s="110"/>
      <c r="Y22" s="110"/>
      <c r="Z22" s="110"/>
    </row>
    <row r="23" spans="1:26" ht="14">
      <c r="A23" s="320"/>
      <c r="B23" s="126" t="str">
        <f>"Name of Investor holding more than 4.95% "&amp;RIGHT(B22,2)+1</f>
        <v>Name of Investor holding more than 4.95% 2</v>
      </c>
      <c r="C23" s="203"/>
      <c r="D23" s="204" t="str">
        <f t="shared" ref="D23:D29" si="1">IFERROR(C23/$C$30,"")</f>
        <v/>
      </c>
      <c r="E23" s="203"/>
      <c r="F23" s="110"/>
      <c r="G23" s="110"/>
      <c r="H23" s="110"/>
      <c r="I23" s="110"/>
      <c r="J23" s="110"/>
      <c r="K23" s="110"/>
      <c r="L23" s="110"/>
      <c r="M23" s="110"/>
      <c r="N23" s="110"/>
      <c r="O23" s="110"/>
      <c r="P23" s="110"/>
      <c r="Q23" s="110"/>
      <c r="R23" s="110"/>
      <c r="S23" s="110"/>
      <c r="T23" s="110"/>
      <c r="U23" s="110"/>
      <c r="V23" s="110"/>
      <c r="W23" s="110"/>
      <c r="X23" s="110"/>
      <c r="Y23" s="110"/>
      <c r="Z23" s="110"/>
    </row>
    <row r="24" spans="1:26" ht="14">
      <c r="A24" s="320"/>
      <c r="B24" s="126" t="str">
        <f t="shared" ref="B24:B27" si="2">"Name of Investor holding more than 4.95% "&amp;RIGHT(B23,2)+1</f>
        <v>Name of Investor holding more than 4.95% 3</v>
      </c>
      <c r="C24" s="203"/>
      <c r="D24" s="204" t="str">
        <f t="shared" si="1"/>
        <v/>
      </c>
      <c r="E24" s="203"/>
      <c r="F24" s="110"/>
      <c r="G24" s="110"/>
      <c r="H24" s="110"/>
      <c r="I24" s="110"/>
      <c r="J24" s="110"/>
      <c r="K24" s="110"/>
      <c r="L24" s="110"/>
      <c r="M24" s="110"/>
      <c r="N24" s="110"/>
      <c r="O24" s="110"/>
      <c r="P24" s="110"/>
      <c r="Q24" s="110"/>
      <c r="R24" s="110"/>
      <c r="S24" s="110"/>
      <c r="T24" s="110"/>
      <c r="U24" s="110"/>
      <c r="V24" s="110"/>
      <c r="W24" s="110"/>
      <c r="X24" s="110"/>
      <c r="Y24" s="110"/>
      <c r="Z24" s="110"/>
    </row>
    <row r="25" spans="1:26" ht="14">
      <c r="A25" s="320"/>
      <c r="B25" s="126" t="str">
        <f t="shared" si="2"/>
        <v>Name of Investor holding more than 4.95% 4</v>
      </c>
      <c r="C25" s="203"/>
      <c r="D25" s="204" t="str">
        <f t="shared" si="1"/>
        <v/>
      </c>
      <c r="E25" s="203"/>
      <c r="F25" s="110"/>
      <c r="G25" s="110"/>
      <c r="H25" s="110"/>
      <c r="I25" s="110"/>
      <c r="J25" s="110"/>
      <c r="K25" s="110"/>
      <c r="L25" s="110"/>
      <c r="M25" s="110"/>
      <c r="N25" s="110"/>
      <c r="O25" s="110"/>
      <c r="P25" s="110"/>
      <c r="Q25" s="110"/>
      <c r="R25" s="110"/>
      <c r="S25" s="110"/>
      <c r="T25" s="110"/>
      <c r="U25" s="110"/>
      <c r="V25" s="110"/>
      <c r="W25" s="110"/>
      <c r="X25" s="110"/>
      <c r="Y25" s="110"/>
      <c r="Z25" s="110"/>
    </row>
    <row r="26" spans="1:26" ht="14">
      <c r="A26" s="320"/>
      <c r="B26" s="126" t="str">
        <f t="shared" si="2"/>
        <v>Name of Investor holding more than 4.95% 5</v>
      </c>
      <c r="C26" s="203"/>
      <c r="D26" s="204" t="str">
        <f t="shared" si="1"/>
        <v/>
      </c>
      <c r="E26" s="203"/>
      <c r="F26" s="110"/>
      <c r="G26" s="110"/>
      <c r="H26" s="110"/>
      <c r="I26" s="110"/>
      <c r="J26" s="110"/>
      <c r="K26" s="110"/>
      <c r="L26" s="110"/>
      <c r="M26" s="110"/>
      <c r="N26" s="110"/>
      <c r="O26" s="110"/>
      <c r="P26" s="110"/>
      <c r="Q26" s="110"/>
      <c r="R26" s="110"/>
      <c r="S26" s="110"/>
      <c r="T26" s="110"/>
      <c r="U26" s="110"/>
      <c r="V26" s="110"/>
      <c r="W26" s="110"/>
      <c r="X26" s="110"/>
      <c r="Y26" s="110"/>
      <c r="Z26" s="110"/>
    </row>
    <row r="27" spans="1:26" ht="14">
      <c r="A27" s="320"/>
      <c r="B27" s="126" t="str">
        <f t="shared" si="2"/>
        <v>Name of Investor holding more than 4.95% 6</v>
      </c>
      <c r="C27" s="203"/>
      <c r="D27" s="204" t="str">
        <f t="shared" si="1"/>
        <v/>
      </c>
      <c r="E27" s="203"/>
      <c r="F27" s="110"/>
      <c r="G27" s="110"/>
      <c r="H27" s="110"/>
      <c r="I27" s="110"/>
      <c r="J27" s="110"/>
      <c r="K27" s="110"/>
      <c r="L27" s="110"/>
      <c r="M27" s="110"/>
      <c r="N27" s="110"/>
      <c r="O27" s="110"/>
      <c r="P27" s="110"/>
      <c r="Q27" s="110"/>
      <c r="R27" s="110"/>
      <c r="S27" s="110"/>
      <c r="T27" s="110"/>
      <c r="U27" s="110"/>
      <c r="V27" s="110"/>
      <c r="W27" s="110"/>
      <c r="X27" s="110"/>
      <c r="Y27" s="110"/>
      <c r="Z27" s="110"/>
    </row>
    <row r="28" spans="1:26" ht="14">
      <c r="A28" s="320"/>
      <c r="B28" s="126" t="str">
        <f>"New Investor in FY24 "&amp;ROW()-ROW(B27)</f>
        <v>New Investor in FY24 1</v>
      </c>
      <c r="C28" s="203"/>
      <c r="D28" s="204" t="str">
        <f t="shared" si="1"/>
        <v/>
      </c>
      <c r="E28" s="203"/>
      <c r="F28" s="110"/>
      <c r="G28" s="110"/>
      <c r="H28" s="110"/>
      <c r="I28" s="110"/>
      <c r="J28" s="110"/>
      <c r="K28" s="110"/>
      <c r="L28" s="110"/>
      <c r="M28" s="110"/>
      <c r="N28" s="110"/>
      <c r="O28" s="110"/>
      <c r="P28" s="110"/>
      <c r="Q28" s="110"/>
      <c r="R28" s="110"/>
      <c r="S28" s="110"/>
      <c r="T28" s="110"/>
      <c r="U28" s="110"/>
      <c r="V28" s="110"/>
      <c r="W28" s="110"/>
      <c r="X28" s="110"/>
      <c r="Y28" s="110"/>
      <c r="Z28" s="110"/>
    </row>
    <row r="29" spans="1:26" ht="14">
      <c r="A29" s="320"/>
      <c r="B29" s="126" t="str">
        <f>"New Investor in FY24 "&amp;RIGHT(B28,2)+1</f>
        <v>New Investor in FY24 2</v>
      </c>
      <c r="C29" s="203"/>
      <c r="D29" s="204" t="str">
        <f t="shared" si="1"/>
        <v/>
      </c>
      <c r="E29" s="203"/>
      <c r="F29" s="110"/>
      <c r="G29" s="110"/>
      <c r="H29" s="110"/>
      <c r="I29" s="110"/>
      <c r="J29" s="110"/>
      <c r="K29" s="110"/>
      <c r="L29" s="110"/>
      <c r="M29" s="110"/>
      <c r="N29" s="110"/>
      <c r="O29" s="110"/>
      <c r="P29" s="110"/>
      <c r="Q29" s="110"/>
      <c r="R29" s="110"/>
      <c r="S29" s="110"/>
      <c r="T29" s="110"/>
      <c r="U29" s="110"/>
      <c r="V29" s="110"/>
      <c r="W29" s="110"/>
      <c r="X29" s="110"/>
      <c r="Y29" s="110"/>
      <c r="Z29" s="110"/>
    </row>
    <row r="30" spans="1:26" ht="14.5" thickBot="1">
      <c r="A30" s="321"/>
      <c r="B30" s="127" t="s">
        <v>118</v>
      </c>
      <c r="C30" s="128">
        <f>SUM(C22:C29)</f>
        <v>0</v>
      </c>
      <c r="D30" s="129" t="str">
        <f>IFERROR(C30/$C$30,"")</f>
        <v/>
      </c>
      <c r="E30" s="130">
        <f>SUM(E22:E29)</f>
        <v>0</v>
      </c>
      <c r="F30" s="110"/>
      <c r="G30" s="110"/>
      <c r="H30" s="110"/>
      <c r="I30" s="110"/>
      <c r="J30" s="110"/>
      <c r="K30" s="110"/>
      <c r="L30" s="110"/>
      <c r="M30" s="110"/>
      <c r="N30" s="110"/>
      <c r="O30" s="110"/>
      <c r="P30" s="110"/>
      <c r="Q30" s="110"/>
      <c r="R30" s="110"/>
      <c r="S30" s="110"/>
      <c r="T30" s="110"/>
      <c r="U30" s="110"/>
      <c r="V30" s="110"/>
      <c r="W30" s="110"/>
      <c r="X30" s="110"/>
      <c r="Y30" s="110"/>
      <c r="Z30" s="110"/>
    </row>
    <row r="31" spans="1:26" ht="15" thickTop="1" thickBot="1">
      <c r="A31" s="312">
        <f>A21+0.1</f>
        <v>42.300000000000004</v>
      </c>
      <c r="B31" s="322" t="s">
        <v>122</v>
      </c>
      <c r="C31" s="131" t="s">
        <v>123</v>
      </c>
      <c r="D31" s="132" t="s">
        <v>124</v>
      </c>
      <c r="E31" s="124"/>
      <c r="F31" s="110"/>
      <c r="G31" s="110"/>
      <c r="H31" s="110"/>
      <c r="I31" s="110"/>
      <c r="J31" s="110"/>
      <c r="K31" s="110"/>
      <c r="L31" s="110"/>
      <c r="M31" s="110"/>
      <c r="N31" s="110"/>
      <c r="O31" s="110"/>
      <c r="P31" s="110"/>
      <c r="Q31" s="110"/>
      <c r="R31" s="110"/>
      <c r="S31" s="110"/>
      <c r="T31" s="110"/>
      <c r="U31" s="110"/>
      <c r="V31" s="110"/>
      <c r="W31" s="110"/>
      <c r="X31" s="110"/>
      <c r="Y31" s="110"/>
    </row>
    <row r="32" spans="1:26" ht="14.5" thickTop="1">
      <c r="A32" s="313"/>
      <c r="B32" s="323"/>
      <c r="C32" s="198"/>
      <c r="D32" s="198"/>
      <c r="E32" s="124"/>
      <c r="F32" s="110"/>
      <c r="G32" s="110"/>
      <c r="H32" s="110"/>
      <c r="I32" s="110"/>
      <c r="J32" s="110"/>
      <c r="K32" s="110"/>
      <c r="L32" s="110"/>
      <c r="M32" s="110"/>
      <c r="N32" s="110"/>
      <c r="O32" s="110"/>
      <c r="P32" s="110"/>
      <c r="Q32" s="110"/>
      <c r="R32" s="110"/>
      <c r="S32" s="110"/>
      <c r="T32" s="110"/>
      <c r="U32" s="110"/>
      <c r="V32" s="110"/>
      <c r="W32" s="110"/>
      <c r="X32" s="110"/>
      <c r="Y32" s="110"/>
    </row>
    <row r="33" spans="1:25" ht="14">
      <c r="A33" s="313"/>
      <c r="B33" s="323"/>
      <c r="C33" s="198"/>
      <c r="D33" s="198"/>
      <c r="E33" s="124"/>
      <c r="F33" s="110"/>
      <c r="G33" s="110"/>
      <c r="H33" s="110"/>
      <c r="I33" s="110"/>
      <c r="J33" s="110"/>
      <c r="K33" s="110"/>
      <c r="L33" s="110"/>
      <c r="M33" s="110"/>
      <c r="N33" s="110"/>
      <c r="O33" s="110"/>
      <c r="P33" s="110"/>
      <c r="Q33" s="110"/>
      <c r="R33" s="110"/>
      <c r="S33" s="110"/>
      <c r="T33" s="110"/>
      <c r="U33" s="110"/>
      <c r="V33" s="110"/>
      <c r="W33" s="110"/>
      <c r="X33" s="110"/>
      <c r="Y33" s="110"/>
    </row>
    <row r="34" spans="1:25" ht="14">
      <c r="A34" s="313"/>
      <c r="B34" s="323"/>
      <c r="C34" s="198"/>
      <c r="D34" s="198"/>
      <c r="E34" s="124"/>
      <c r="F34" s="110"/>
      <c r="G34" s="110"/>
      <c r="H34" s="110"/>
      <c r="I34" s="110"/>
      <c r="J34" s="110"/>
      <c r="K34" s="110"/>
      <c r="L34" s="110"/>
      <c r="M34" s="110"/>
      <c r="N34" s="110"/>
      <c r="O34" s="110"/>
      <c r="P34" s="110"/>
      <c r="Q34" s="110"/>
      <c r="R34" s="110"/>
      <c r="S34" s="110"/>
      <c r="T34" s="110"/>
      <c r="U34" s="110"/>
      <c r="V34" s="110"/>
      <c r="W34" s="110"/>
      <c r="X34" s="110"/>
      <c r="Y34" s="110"/>
    </row>
    <row r="35" spans="1:25" ht="14">
      <c r="A35" s="313"/>
      <c r="B35" s="323"/>
      <c r="C35" s="198"/>
      <c r="D35" s="198"/>
      <c r="E35" s="124"/>
      <c r="F35" s="110"/>
      <c r="G35" s="110"/>
      <c r="H35" s="110"/>
      <c r="I35" s="110"/>
      <c r="J35" s="110"/>
      <c r="K35" s="110"/>
      <c r="L35" s="110"/>
      <c r="M35" s="110"/>
      <c r="N35" s="110"/>
      <c r="O35" s="110"/>
      <c r="P35" s="110"/>
      <c r="Q35" s="110"/>
      <c r="R35" s="110"/>
      <c r="S35" s="110"/>
      <c r="T35" s="110"/>
      <c r="U35" s="110"/>
      <c r="V35" s="110"/>
      <c r="W35" s="110"/>
      <c r="X35" s="110"/>
      <c r="Y35" s="110"/>
    </row>
    <row r="36" spans="1:25" ht="14">
      <c r="A36" s="314"/>
      <c r="B36" s="324"/>
      <c r="C36" s="198"/>
      <c r="D36" s="198"/>
      <c r="E36" s="124"/>
      <c r="F36" s="110"/>
      <c r="G36" s="110"/>
      <c r="H36" s="110"/>
      <c r="I36" s="110"/>
      <c r="J36" s="110"/>
      <c r="K36" s="110"/>
      <c r="L36" s="110"/>
      <c r="M36" s="110"/>
      <c r="N36" s="110"/>
      <c r="O36" s="110"/>
      <c r="P36" s="110"/>
      <c r="Q36" s="110"/>
      <c r="R36" s="110"/>
      <c r="S36" s="110"/>
      <c r="T36" s="110"/>
      <c r="U36" s="110"/>
      <c r="V36" s="110"/>
      <c r="W36" s="110"/>
      <c r="X36" s="110"/>
      <c r="Y36" s="110"/>
    </row>
    <row r="37" spans="1:25" ht="28">
      <c r="A37" s="133">
        <f>A31+0.1</f>
        <v>42.400000000000006</v>
      </c>
      <c r="B37" s="111" t="s">
        <v>33</v>
      </c>
      <c r="C37" s="198"/>
      <c r="D37" s="134"/>
      <c r="E37" s="110"/>
      <c r="F37" s="110"/>
      <c r="G37" s="110"/>
      <c r="H37" s="110"/>
      <c r="I37" s="110"/>
      <c r="J37" s="110"/>
      <c r="K37" s="110"/>
      <c r="L37" s="110"/>
      <c r="M37" s="110"/>
      <c r="N37" s="110"/>
      <c r="O37" s="110"/>
      <c r="P37" s="110"/>
      <c r="Q37" s="110"/>
      <c r="R37" s="110"/>
      <c r="S37" s="110"/>
      <c r="T37" s="110"/>
      <c r="U37" s="110"/>
      <c r="V37" s="110"/>
      <c r="W37" s="110"/>
      <c r="X37" s="110"/>
      <c r="Y37" s="110"/>
    </row>
    <row r="38" spans="1:25" ht="14">
      <c r="A38" s="133">
        <f>A37+0.1</f>
        <v>42.500000000000007</v>
      </c>
      <c r="B38" s="111" t="s">
        <v>34</v>
      </c>
      <c r="C38" s="198"/>
      <c r="D38" s="134"/>
      <c r="E38" s="110"/>
      <c r="F38" s="110"/>
      <c r="G38" s="110"/>
      <c r="H38" s="110"/>
      <c r="I38" s="110"/>
      <c r="J38" s="110"/>
      <c r="K38" s="110"/>
      <c r="L38" s="110"/>
      <c r="M38" s="110"/>
      <c r="N38" s="110"/>
      <c r="O38" s="110"/>
      <c r="P38" s="110"/>
      <c r="Q38" s="110"/>
      <c r="R38" s="110"/>
      <c r="S38" s="110"/>
      <c r="T38" s="110"/>
      <c r="U38" s="110"/>
      <c r="V38" s="110"/>
      <c r="W38" s="110"/>
      <c r="X38" s="110"/>
      <c r="Y38" s="110"/>
    </row>
    <row r="39" spans="1:25" ht="14">
      <c r="A39" s="135">
        <f>+A38+0.1</f>
        <v>42.600000000000009</v>
      </c>
      <c r="B39" s="111" t="s">
        <v>35</v>
      </c>
      <c r="C39" s="198"/>
      <c r="D39" s="124"/>
      <c r="E39" s="110"/>
      <c r="F39" s="110"/>
      <c r="G39" s="110"/>
      <c r="H39" s="110"/>
      <c r="I39" s="110"/>
      <c r="J39" s="110"/>
      <c r="K39" s="110"/>
      <c r="L39" s="110"/>
      <c r="M39" s="110"/>
      <c r="N39" s="110"/>
      <c r="O39" s="110"/>
      <c r="P39" s="110"/>
      <c r="Q39" s="110"/>
      <c r="R39" s="110"/>
      <c r="S39" s="110"/>
      <c r="T39" s="110"/>
      <c r="U39" s="110"/>
      <c r="V39" s="110"/>
      <c r="W39" s="110"/>
      <c r="X39" s="110"/>
      <c r="Y39" s="110"/>
    </row>
    <row r="40" spans="1:25" ht="14">
      <c r="A40" s="135">
        <f>+A39+0.1</f>
        <v>42.70000000000001</v>
      </c>
      <c r="B40" s="136" t="s">
        <v>36</v>
      </c>
      <c r="C40" s="198"/>
      <c r="D40" s="115"/>
      <c r="E40" s="110"/>
      <c r="F40" s="110"/>
      <c r="G40" s="110"/>
      <c r="H40" s="110"/>
      <c r="I40" s="110"/>
      <c r="J40" s="110"/>
      <c r="K40" s="110"/>
      <c r="L40" s="110"/>
      <c r="M40" s="110"/>
      <c r="N40" s="110"/>
      <c r="O40" s="110"/>
      <c r="P40" s="110"/>
      <c r="Q40" s="110"/>
      <c r="R40" s="110"/>
      <c r="S40" s="110"/>
      <c r="T40" s="110"/>
      <c r="U40" s="110"/>
      <c r="V40" s="110"/>
      <c r="W40" s="110"/>
      <c r="X40" s="110"/>
      <c r="Y40" s="110"/>
    </row>
    <row r="41" spans="1:25" ht="14">
      <c r="A41" s="109"/>
      <c r="B41" s="109"/>
      <c r="C41" s="109"/>
      <c r="D41" s="109"/>
      <c r="E41" s="110"/>
      <c r="F41" s="110"/>
      <c r="G41" s="110"/>
      <c r="H41" s="110"/>
      <c r="I41" s="110"/>
      <c r="J41" s="110"/>
      <c r="K41" s="110"/>
      <c r="L41" s="110"/>
      <c r="M41" s="110"/>
      <c r="N41" s="110"/>
      <c r="O41" s="110"/>
      <c r="P41" s="110"/>
      <c r="Q41" s="110"/>
      <c r="R41" s="110"/>
      <c r="S41" s="110"/>
      <c r="T41" s="110"/>
      <c r="U41" s="110"/>
      <c r="V41" s="110"/>
      <c r="W41" s="110"/>
      <c r="X41" s="110"/>
      <c r="Y41" s="110"/>
    </row>
    <row r="42" spans="1:25" ht="14">
      <c r="A42" s="107">
        <f>A9+1</f>
        <v>43</v>
      </c>
      <c r="B42" s="117" t="s">
        <v>125</v>
      </c>
      <c r="C42" s="109"/>
      <c r="D42" s="109"/>
      <c r="E42" s="110"/>
      <c r="F42" s="110"/>
      <c r="G42" s="110"/>
      <c r="H42" s="110"/>
      <c r="I42" s="110"/>
      <c r="J42" s="110"/>
      <c r="K42" s="110"/>
      <c r="L42" s="110"/>
      <c r="M42" s="110"/>
      <c r="N42" s="110"/>
      <c r="O42" s="110"/>
      <c r="P42" s="110"/>
      <c r="Q42" s="110"/>
      <c r="R42" s="110"/>
      <c r="S42" s="110"/>
      <c r="T42" s="110"/>
      <c r="U42" s="110"/>
      <c r="V42" s="110"/>
      <c r="W42" s="110"/>
      <c r="X42" s="110"/>
      <c r="Y42" s="110"/>
    </row>
    <row r="43" spans="1:25" ht="14" customHeight="1">
      <c r="A43" s="307" t="str">
        <f>A42&amp;".1"</f>
        <v>43.1</v>
      </c>
      <c r="B43" s="309" t="s">
        <v>126</v>
      </c>
      <c r="C43" s="111" t="s">
        <v>127</v>
      </c>
      <c r="D43" s="198"/>
      <c r="E43" s="112"/>
      <c r="F43" s="112"/>
      <c r="G43" s="112"/>
      <c r="H43" s="112"/>
      <c r="I43" s="112"/>
      <c r="J43" s="112"/>
      <c r="K43" s="112"/>
      <c r="L43" s="112"/>
      <c r="M43" s="112"/>
      <c r="N43" s="112"/>
      <c r="O43" s="112"/>
      <c r="P43" s="112"/>
      <c r="Q43" s="112"/>
      <c r="R43" s="112"/>
      <c r="S43" s="112"/>
      <c r="T43" s="112"/>
      <c r="U43" s="112"/>
      <c r="V43" s="112"/>
      <c r="W43" s="112"/>
      <c r="X43" s="112"/>
      <c r="Y43" s="112"/>
    </row>
    <row r="44" spans="1:25" ht="14">
      <c r="A44" s="308"/>
      <c r="B44" s="310"/>
      <c r="C44" s="137" t="s">
        <v>128</v>
      </c>
      <c r="D44" s="202"/>
      <c r="E44" s="112"/>
      <c r="F44" s="112"/>
      <c r="G44" s="112"/>
      <c r="H44" s="112"/>
      <c r="I44" s="112"/>
      <c r="J44" s="112"/>
      <c r="K44" s="112"/>
      <c r="L44" s="112"/>
      <c r="M44" s="112"/>
      <c r="N44" s="112"/>
      <c r="O44" s="112"/>
      <c r="P44" s="112"/>
      <c r="Q44" s="112"/>
      <c r="R44" s="112"/>
      <c r="S44" s="112"/>
      <c r="T44" s="112"/>
      <c r="U44" s="112"/>
      <c r="V44" s="112"/>
      <c r="W44" s="112"/>
      <c r="X44" s="112"/>
      <c r="Y44" s="112"/>
    </row>
    <row r="45" spans="1:25" ht="28">
      <c r="A45" s="308"/>
      <c r="B45" s="310"/>
      <c r="C45" s="137" t="s">
        <v>129</v>
      </c>
      <c r="D45" s="198"/>
      <c r="E45" s="112"/>
      <c r="F45" s="112"/>
      <c r="G45" s="112"/>
      <c r="H45" s="112"/>
      <c r="I45" s="112"/>
      <c r="J45" s="112"/>
      <c r="K45" s="112"/>
      <c r="L45" s="112"/>
      <c r="M45" s="112"/>
      <c r="N45" s="112"/>
      <c r="O45" s="112"/>
      <c r="P45" s="112"/>
      <c r="Q45" s="112"/>
      <c r="R45" s="112"/>
      <c r="S45" s="112"/>
      <c r="T45" s="112"/>
      <c r="U45" s="112"/>
      <c r="V45" s="112"/>
      <c r="W45" s="112"/>
      <c r="X45" s="112"/>
      <c r="Y45" s="112"/>
    </row>
    <row r="46" spans="1:25" ht="14">
      <c r="A46" s="308"/>
      <c r="B46" s="310"/>
      <c r="C46" s="137" t="s">
        <v>130</v>
      </c>
      <c r="D46" s="198"/>
      <c r="E46" s="112"/>
      <c r="F46" s="112"/>
      <c r="G46" s="112"/>
      <c r="H46" s="112"/>
      <c r="I46" s="112"/>
      <c r="J46" s="112"/>
      <c r="K46" s="112"/>
      <c r="L46" s="112"/>
      <c r="M46" s="112"/>
      <c r="N46" s="112"/>
      <c r="O46" s="112"/>
      <c r="P46" s="112"/>
      <c r="Q46" s="112"/>
      <c r="R46" s="112"/>
      <c r="S46" s="112"/>
      <c r="T46" s="112"/>
      <c r="U46" s="112"/>
      <c r="V46" s="112"/>
      <c r="W46" s="112"/>
      <c r="X46" s="112"/>
      <c r="Y46" s="112"/>
    </row>
    <row r="47" spans="1:25" ht="14">
      <c r="A47" s="308"/>
      <c r="B47" s="311"/>
      <c r="C47" s="138" t="s">
        <v>102</v>
      </c>
      <c r="D47" s="198"/>
      <c r="E47" s="112"/>
      <c r="F47" s="112"/>
      <c r="G47" s="112"/>
      <c r="H47" s="112"/>
      <c r="I47" s="112"/>
      <c r="J47" s="112"/>
      <c r="K47" s="112"/>
      <c r="L47" s="112"/>
      <c r="M47" s="112"/>
      <c r="N47" s="112"/>
      <c r="O47" s="112"/>
      <c r="P47" s="112"/>
      <c r="Q47" s="112"/>
      <c r="R47" s="112"/>
      <c r="S47" s="112"/>
      <c r="T47" s="112"/>
      <c r="U47" s="112"/>
      <c r="V47" s="112"/>
      <c r="W47" s="112"/>
      <c r="X47" s="112"/>
      <c r="Y47" s="112"/>
    </row>
    <row r="48" spans="1:25" ht="28">
      <c r="A48" s="140">
        <f>A43+0.1</f>
        <v>43.2</v>
      </c>
      <c r="B48" s="139" t="s">
        <v>131</v>
      </c>
      <c r="C48" s="198"/>
      <c r="D48" s="198"/>
      <c r="E48" s="262"/>
      <c r="F48" s="263"/>
      <c r="H48" s="110"/>
      <c r="I48" s="110"/>
      <c r="J48" s="110"/>
      <c r="K48" s="110"/>
      <c r="L48" s="110"/>
      <c r="M48" s="110"/>
      <c r="N48" s="110"/>
      <c r="O48" s="110"/>
      <c r="P48" s="110"/>
      <c r="Q48" s="110"/>
      <c r="R48" s="110"/>
      <c r="S48" s="110"/>
      <c r="T48" s="110"/>
      <c r="U48" s="110"/>
      <c r="V48" s="110"/>
      <c r="W48" s="110"/>
      <c r="X48" s="110"/>
      <c r="Y48" s="110"/>
    </row>
    <row r="49" spans="1:25" ht="14">
      <c r="A49" s="143"/>
      <c r="B49" s="109"/>
      <c r="C49" s="109"/>
      <c r="D49" s="109"/>
      <c r="F49" s="110"/>
      <c r="G49" s="110"/>
      <c r="H49" s="110"/>
      <c r="I49" s="110"/>
      <c r="J49" s="110"/>
      <c r="K49" s="110"/>
      <c r="L49" s="110"/>
      <c r="M49" s="110"/>
      <c r="N49" s="110"/>
      <c r="O49" s="110"/>
      <c r="P49" s="110"/>
      <c r="Q49" s="110"/>
      <c r="R49" s="110"/>
      <c r="S49" s="110"/>
      <c r="T49" s="110"/>
      <c r="U49" s="110"/>
      <c r="V49" s="110"/>
      <c r="W49" s="110"/>
      <c r="X49" s="110"/>
      <c r="Y49" s="110"/>
    </row>
    <row r="50" spans="1:25" ht="14">
      <c r="A50" s="107">
        <f>A42+1</f>
        <v>44</v>
      </c>
      <c r="B50" s="117" t="s">
        <v>132</v>
      </c>
      <c r="C50" s="109"/>
      <c r="D50" s="109"/>
      <c r="F50" s="110"/>
      <c r="G50" s="110"/>
      <c r="H50" s="110"/>
      <c r="I50" s="110"/>
      <c r="J50" s="110"/>
      <c r="K50" s="110"/>
      <c r="L50" s="110"/>
      <c r="M50" s="110"/>
      <c r="N50" s="110"/>
      <c r="O50" s="110"/>
      <c r="P50" s="110"/>
      <c r="Q50" s="110"/>
      <c r="R50" s="110"/>
      <c r="S50" s="110"/>
      <c r="T50" s="110"/>
      <c r="U50" s="110"/>
      <c r="V50" s="110"/>
      <c r="W50" s="110"/>
      <c r="X50" s="110"/>
      <c r="Y50" s="110"/>
    </row>
    <row r="51" spans="1:25" ht="28">
      <c r="A51" s="133" t="str">
        <f>+A50&amp;".1"</f>
        <v>44.1</v>
      </c>
      <c r="B51" s="142" t="s">
        <v>133</v>
      </c>
      <c r="C51" s="198"/>
      <c r="D51" s="144" t="s">
        <v>134</v>
      </c>
      <c r="E51" s="198"/>
      <c r="F51" s="110"/>
      <c r="G51" s="110"/>
      <c r="H51" s="110"/>
      <c r="I51" s="110"/>
      <c r="J51" s="110"/>
      <c r="K51" s="110"/>
      <c r="L51" s="110"/>
      <c r="M51" s="110"/>
      <c r="N51" s="110"/>
      <c r="O51" s="110"/>
      <c r="P51" s="110"/>
      <c r="Q51" s="110"/>
      <c r="R51" s="110"/>
      <c r="S51" s="110"/>
      <c r="T51" s="110"/>
      <c r="U51" s="110"/>
      <c r="V51" s="110"/>
      <c r="W51" s="110"/>
      <c r="X51" s="110"/>
      <c r="Y51" s="110"/>
    </row>
    <row r="52" spans="1:25" ht="42">
      <c r="A52" s="133">
        <f>A51+0.1</f>
        <v>44.2</v>
      </c>
      <c r="B52" s="114" t="s">
        <v>284</v>
      </c>
      <c r="C52" s="198"/>
      <c r="D52" s="147"/>
      <c r="E52" s="146"/>
      <c r="F52" s="146"/>
      <c r="G52" s="146"/>
      <c r="H52" s="146"/>
      <c r="I52" s="146"/>
      <c r="J52" s="146"/>
      <c r="K52" s="146"/>
      <c r="L52" s="146"/>
      <c r="M52" s="146"/>
      <c r="N52" s="146"/>
      <c r="O52" s="146"/>
      <c r="P52" s="146"/>
      <c r="Q52" s="146"/>
      <c r="R52" s="146"/>
      <c r="S52" s="146"/>
      <c r="T52" s="146"/>
      <c r="U52" s="146"/>
      <c r="V52" s="146"/>
      <c r="W52" s="146"/>
      <c r="X52" s="146"/>
      <c r="Y52" s="146"/>
    </row>
    <row r="53" spans="1:25" ht="14">
      <c r="A53" s="112"/>
      <c r="B53" s="148"/>
      <c r="C53" s="149"/>
      <c r="D53" s="149"/>
      <c r="E53" s="146"/>
      <c r="F53" s="146"/>
      <c r="G53" s="146"/>
      <c r="H53" s="146"/>
      <c r="I53" s="146"/>
      <c r="J53" s="146"/>
      <c r="K53" s="146"/>
      <c r="L53" s="146"/>
      <c r="M53" s="146"/>
      <c r="N53" s="146"/>
      <c r="O53" s="146"/>
      <c r="P53" s="146"/>
      <c r="Q53" s="146"/>
      <c r="R53" s="146"/>
      <c r="S53" s="146"/>
      <c r="T53" s="146"/>
      <c r="U53" s="146"/>
      <c r="V53" s="146"/>
      <c r="W53" s="146"/>
      <c r="X53" s="146"/>
      <c r="Y53" s="146"/>
    </row>
    <row r="54" spans="1:25" ht="14">
      <c r="A54" s="145">
        <f>A50+1</f>
        <v>45</v>
      </c>
      <c r="B54" s="225" t="s">
        <v>285</v>
      </c>
      <c r="C54" s="141"/>
      <c r="D54" s="149"/>
      <c r="E54" s="146"/>
      <c r="F54" s="146"/>
      <c r="G54" s="146"/>
      <c r="H54" s="146"/>
      <c r="I54" s="146"/>
      <c r="J54" s="146"/>
      <c r="K54" s="146"/>
      <c r="L54" s="146"/>
      <c r="M54" s="146"/>
      <c r="N54" s="146"/>
      <c r="O54" s="146"/>
      <c r="P54" s="146"/>
      <c r="Q54" s="146"/>
      <c r="R54" s="146"/>
      <c r="S54" s="146"/>
      <c r="T54" s="146"/>
      <c r="U54" s="146"/>
      <c r="V54" s="146"/>
      <c r="W54" s="146"/>
      <c r="X54" s="146"/>
      <c r="Y54" s="146"/>
    </row>
    <row r="55" spans="1:25" ht="28">
      <c r="A55" s="174">
        <f>A54+0.1</f>
        <v>45.1</v>
      </c>
      <c r="B55" s="226" t="s">
        <v>278</v>
      </c>
      <c r="C55" s="257"/>
      <c r="D55" s="149"/>
      <c r="E55" s="146"/>
      <c r="F55" s="146"/>
      <c r="G55" s="146"/>
      <c r="H55" s="146"/>
      <c r="I55" s="146"/>
      <c r="J55" s="146"/>
      <c r="K55" s="146"/>
      <c r="L55" s="146"/>
      <c r="M55" s="146"/>
      <c r="N55" s="146"/>
      <c r="O55" s="146"/>
      <c r="P55" s="146"/>
      <c r="Q55" s="146"/>
      <c r="R55" s="146"/>
      <c r="S55" s="146"/>
      <c r="T55" s="146"/>
      <c r="U55" s="146"/>
      <c r="V55" s="146"/>
      <c r="W55" s="146"/>
      <c r="X55" s="146"/>
      <c r="Y55" s="146"/>
    </row>
    <row r="56" spans="1:25" ht="14">
      <c r="A56" s="174">
        <f>A55+0.1</f>
        <v>45.2</v>
      </c>
      <c r="B56" s="226" t="s">
        <v>295</v>
      </c>
      <c r="C56" s="257"/>
      <c r="D56" s="149"/>
      <c r="E56" s="146"/>
      <c r="F56" s="146"/>
      <c r="G56" s="146"/>
      <c r="H56" s="146"/>
      <c r="I56" s="146"/>
      <c r="J56" s="146"/>
      <c r="K56" s="146"/>
      <c r="L56" s="146"/>
      <c r="M56" s="146"/>
      <c r="N56" s="146"/>
      <c r="O56" s="146"/>
      <c r="P56" s="146"/>
      <c r="Q56" s="146"/>
      <c r="R56" s="146"/>
      <c r="S56" s="146"/>
      <c r="T56" s="146"/>
      <c r="U56" s="146"/>
      <c r="V56" s="146"/>
      <c r="W56" s="146"/>
      <c r="X56" s="146"/>
      <c r="Y56" s="146"/>
    </row>
    <row r="57" spans="1:25" ht="14">
      <c r="A57" s="241"/>
      <c r="B57" s="242"/>
      <c r="C57" s="147"/>
      <c r="D57" s="149"/>
      <c r="E57" s="146"/>
      <c r="F57" s="146"/>
      <c r="G57" s="146"/>
      <c r="H57" s="146"/>
      <c r="I57" s="146"/>
      <c r="J57" s="146"/>
      <c r="K57" s="146"/>
      <c r="L57" s="146"/>
      <c r="M57" s="146"/>
      <c r="N57" s="146"/>
      <c r="O57" s="146"/>
      <c r="P57" s="146"/>
      <c r="Q57" s="146"/>
      <c r="R57" s="146"/>
      <c r="S57" s="146"/>
      <c r="T57" s="146"/>
      <c r="U57" s="146"/>
      <c r="V57" s="146"/>
      <c r="W57" s="146"/>
      <c r="X57" s="146"/>
      <c r="Y57" s="146"/>
    </row>
    <row r="58" spans="1:25" ht="14">
      <c r="A58" s="223">
        <f>A54+1</f>
        <v>46</v>
      </c>
      <c r="B58" s="225" t="s">
        <v>37</v>
      </c>
      <c r="C58" s="141"/>
      <c r="D58" s="116"/>
      <c r="E58" s="146"/>
      <c r="F58" s="146"/>
      <c r="G58" s="146"/>
      <c r="H58" s="146"/>
      <c r="I58" s="146"/>
      <c r="J58" s="146"/>
      <c r="K58" s="146"/>
      <c r="L58" s="146"/>
      <c r="M58" s="146"/>
      <c r="N58" s="146"/>
      <c r="O58" s="146"/>
      <c r="P58" s="146"/>
      <c r="Q58" s="146"/>
      <c r="R58" s="146"/>
      <c r="S58" s="146"/>
      <c r="T58" s="146"/>
      <c r="U58" s="146"/>
      <c r="V58" s="146"/>
      <c r="W58" s="146"/>
      <c r="X58" s="146"/>
      <c r="Y58" s="146"/>
    </row>
    <row r="59" spans="1:25" ht="56">
      <c r="A59" s="113" t="str">
        <f>+A58&amp;".1"</f>
        <v>46.1</v>
      </c>
      <c r="B59" s="243" t="s">
        <v>38</v>
      </c>
      <c r="C59" s="198"/>
      <c r="D59" s="147"/>
      <c r="E59" s="146"/>
      <c r="F59" s="146"/>
      <c r="G59" s="146"/>
      <c r="H59" s="146"/>
      <c r="I59" s="146"/>
      <c r="J59" s="146"/>
      <c r="K59" s="146"/>
      <c r="L59" s="146"/>
      <c r="M59" s="146"/>
      <c r="N59" s="146"/>
      <c r="O59" s="146"/>
      <c r="P59" s="146"/>
      <c r="Q59" s="146"/>
      <c r="R59" s="146"/>
      <c r="S59" s="146"/>
      <c r="T59" s="146"/>
      <c r="U59" s="146"/>
      <c r="V59" s="146"/>
      <c r="W59" s="146"/>
      <c r="X59" s="146"/>
      <c r="Y59" s="146"/>
    </row>
    <row r="60" spans="1:25" ht="14">
      <c r="A60" s="112"/>
      <c r="B60" s="148"/>
      <c r="C60" s="149"/>
      <c r="D60" s="149"/>
      <c r="E60" s="146"/>
      <c r="F60" s="146"/>
      <c r="G60" s="146"/>
      <c r="H60" s="146"/>
      <c r="I60" s="146"/>
      <c r="J60" s="146"/>
      <c r="K60" s="146"/>
      <c r="L60" s="146"/>
      <c r="M60" s="146"/>
      <c r="N60" s="146"/>
      <c r="O60" s="146"/>
      <c r="P60" s="146"/>
      <c r="Q60" s="146"/>
      <c r="R60" s="146"/>
      <c r="S60" s="146"/>
      <c r="T60" s="146"/>
      <c r="U60" s="146"/>
      <c r="V60" s="146"/>
      <c r="W60" s="146"/>
      <c r="X60" s="146"/>
      <c r="Y60" s="146"/>
    </row>
    <row r="61" spans="1:25" ht="14">
      <c r="A61" s="112"/>
      <c r="B61" s="148"/>
      <c r="C61" s="149"/>
      <c r="D61" s="149"/>
      <c r="E61" s="146"/>
      <c r="F61" s="146"/>
      <c r="G61" s="146"/>
      <c r="H61" s="146"/>
      <c r="I61" s="146"/>
      <c r="J61" s="146"/>
      <c r="K61" s="146"/>
      <c r="L61" s="146"/>
      <c r="M61" s="146"/>
      <c r="N61" s="146"/>
      <c r="O61" s="146"/>
      <c r="P61" s="146"/>
      <c r="Q61" s="146"/>
      <c r="R61" s="146"/>
      <c r="S61" s="146"/>
      <c r="T61" s="146"/>
      <c r="U61" s="146"/>
      <c r="V61" s="146"/>
      <c r="W61" s="146"/>
      <c r="X61" s="146"/>
      <c r="Y61" s="146"/>
    </row>
    <row r="62" spans="1:25" ht="14">
      <c r="A62" s="112"/>
      <c r="B62" s="148"/>
      <c r="C62" s="149"/>
      <c r="D62" s="149"/>
      <c r="E62" s="146"/>
      <c r="F62" s="146"/>
      <c r="G62" s="146"/>
      <c r="H62" s="146"/>
      <c r="I62" s="146"/>
      <c r="J62" s="146"/>
      <c r="K62" s="146"/>
      <c r="L62" s="146"/>
      <c r="M62" s="146"/>
      <c r="N62" s="146"/>
      <c r="O62" s="146"/>
      <c r="P62" s="146"/>
      <c r="Q62" s="146"/>
      <c r="R62" s="146"/>
      <c r="S62" s="146"/>
      <c r="T62" s="146"/>
      <c r="U62" s="146"/>
      <c r="V62" s="146"/>
      <c r="W62" s="146"/>
      <c r="X62" s="146"/>
      <c r="Y62" s="146"/>
    </row>
    <row r="63" spans="1:25" ht="14">
      <c r="A63" s="112"/>
      <c r="B63" s="148"/>
      <c r="C63" s="149"/>
      <c r="D63" s="149"/>
      <c r="E63" s="146"/>
      <c r="F63" s="146"/>
      <c r="G63" s="146"/>
      <c r="H63" s="146"/>
      <c r="I63" s="146"/>
      <c r="J63" s="146"/>
      <c r="K63" s="146"/>
      <c r="L63" s="146"/>
      <c r="M63" s="146"/>
      <c r="N63" s="146"/>
      <c r="O63" s="146"/>
      <c r="P63" s="146"/>
      <c r="Q63" s="146"/>
      <c r="R63" s="146"/>
      <c r="S63" s="146"/>
      <c r="T63" s="146"/>
      <c r="U63" s="146"/>
      <c r="V63" s="146"/>
      <c r="W63" s="146"/>
      <c r="X63" s="146"/>
      <c r="Y63" s="146"/>
    </row>
    <row r="64" spans="1:25" ht="14">
      <c r="A64" s="112"/>
      <c r="B64" s="148"/>
      <c r="C64" s="149"/>
      <c r="D64" s="149"/>
      <c r="E64" s="146"/>
      <c r="F64" s="146"/>
      <c r="G64" s="146"/>
      <c r="H64" s="146"/>
      <c r="I64" s="146"/>
      <c r="J64" s="146"/>
      <c r="K64" s="146"/>
      <c r="L64" s="146"/>
      <c r="M64" s="146"/>
      <c r="N64" s="146"/>
      <c r="O64" s="146"/>
      <c r="P64" s="146"/>
      <c r="Q64" s="146"/>
      <c r="R64" s="146"/>
      <c r="S64" s="146"/>
      <c r="T64" s="146"/>
      <c r="U64" s="146"/>
      <c r="V64" s="146"/>
      <c r="W64" s="146"/>
      <c r="X64" s="146"/>
      <c r="Y64" s="146"/>
    </row>
    <row r="65" spans="1:25" ht="14">
      <c r="A65" s="112"/>
      <c r="B65" s="148"/>
      <c r="C65" s="149"/>
      <c r="D65" s="149"/>
      <c r="E65" s="146"/>
      <c r="F65" s="146"/>
      <c r="G65" s="146"/>
      <c r="H65" s="146"/>
      <c r="I65" s="146"/>
      <c r="J65" s="146"/>
      <c r="K65" s="146"/>
      <c r="L65" s="146"/>
      <c r="M65" s="146"/>
      <c r="N65" s="146"/>
      <c r="O65" s="146"/>
      <c r="P65" s="146"/>
      <c r="Q65" s="146"/>
      <c r="R65" s="146"/>
      <c r="S65" s="146"/>
      <c r="T65" s="146"/>
      <c r="U65" s="146"/>
      <c r="V65" s="146"/>
      <c r="W65" s="146"/>
      <c r="X65" s="146"/>
      <c r="Y65" s="146"/>
    </row>
    <row r="66" spans="1:25" ht="14">
      <c r="A66" s="112"/>
      <c r="B66" s="148"/>
      <c r="C66" s="149"/>
      <c r="D66" s="149"/>
      <c r="E66" s="146"/>
      <c r="F66" s="146"/>
      <c r="G66" s="146"/>
      <c r="H66" s="146"/>
      <c r="I66" s="146"/>
      <c r="J66" s="146"/>
      <c r="K66" s="146"/>
      <c r="L66" s="146"/>
      <c r="M66" s="146"/>
      <c r="N66" s="146"/>
      <c r="O66" s="146"/>
      <c r="P66" s="146"/>
      <c r="Q66" s="146"/>
      <c r="R66" s="146"/>
      <c r="S66" s="146"/>
      <c r="T66" s="146"/>
      <c r="U66" s="146"/>
      <c r="V66" s="146"/>
      <c r="W66" s="146"/>
      <c r="X66" s="146"/>
      <c r="Y66" s="146"/>
    </row>
    <row r="67" spans="1:25" ht="14">
      <c r="A67" s="112"/>
      <c r="B67" s="148"/>
      <c r="C67" s="149"/>
      <c r="D67" s="149"/>
      <c r="E67" s="146"/>
      <c r="F67" s="146"/>
      <c r="G67" s="146"/>
      <c r="H67" s="146"/>
      <c r="I67" s="146"/>
      <c r="J67" s="146"/>
      <c r="K67" s="146"/>
      <c r="L67" s="146"/>
      <c r="M67" s="146"/>
      <c r="N67" s="146"/>
      <c r="O67" s="146"/>
      <c r="P67" s="146"/>
      <c r="Q67" s="146"/>
      <c r="R67" s="146"/>
      <c r="S67" s="146"/>
      <c r="T67" s="146"/>
      <c r="U67" s="146"/>
      <c r="V67" s="146"/>
      <c r="W67" s="146"/>
      <c r="X67" s="146"/>
      <c r="Y67" s="146"/>
    </row>
    <row r="68" spans="1:25" ht="14">
      <c r="A68" s="112"/>
      <c r="B68" s="148"/>
      <c r="C68" s="149"/>
      <c r="D68" s="149"/>
      <c r="E68" s="146"/>
      <c r="F68" s="146"/>
      <c r="G68" s="146"/>
      <c r="H68" s="146"/>
      <c r="I68" s="146"/>
      <c r="J68" s="146"/>
      <c r="K68" s="146"/>
      <c r="L68" s="146"/>
      <c r="M68" s="146"/>
      <c r="N68" s="146"/>
      <c r="O68" s="146"/>
      <c r="P68" s="146"/>
      <c r="Q68" s="146"/>
      <c r="R68" s="146"/>
      <c r="S68" s="146"/>
      <c r="T68" s="146"/>
      <c r="U68" s="146"/>
      <c r="V68" s="146"/>
      <c r="W68" s="146"/>
      <c r="X68" s="146"/>
      <c r="Y68" s="146"/>
    </row>
    <row r="69" spans="1:25" ht="14">
      <c r="A69" s="112"/>
      <c r="B69" s="148"/>
      <c r="C69" s="149"/>
      <c r="D69" s="149"/>
      <c r="E69" s="146"/>
      <c r="F69" s="146"/>
      <c r="G69" s="146"/>
      <c r="H69" s="146"/>
      <c r="I69" s="146"/>
      <c r="J69" s="146"/>
      <c r="K69" s="146"/>
      <c r="L69" s="146"/>
      <c r="M69" s="146"/>
      <c r="N69" s="146"/>
      <c r="O69" s="146"/>
      <c r="P69" s="146"/>
      <c r="Q69" s="146"/>
      <c r="R69" s="146"/>
      <c r="S69" s="146"/>
      <c r="T69" s="146"/>
      <c r="U69" s="146"/>
      <c r="V69" s="146"/>
      <c r="W69" s="146"/>
      <c r="X69" s="146"/>
      <c r="Y69" s="146"/>
    </row>
    <row r="70" spans="1:25" ht="14">
      <c r="A70" s="112"/>
      <c r="B70" s="148"/>
      <c r="C70" s="146"/>
      <c r="D70" s="146"/>
      <c r="E70" s="146"/>
      <c r="F70" s="146"/>
      <c r="G70" s="146"/>
      <c r="H70" s="146"/>
      <c r="I70" s="146"/>
      <c r="J70" s="146"/>
      <c r="K70" s="146"/>
      <c r="L70" s="146"/>
      <c r="M70" s="146"/>
      <c r="N70" s="146"/>
      <c r="O70" s="146"/>
      <c r="P70" s="146"/>
      <c r="Q70" s="146"/>
      <c r="R70" s="146"/>
      <c r="S70" s="146"/>
      <c r="T70" s="146"/>
      <c r="U70" s="146"/>
      <c r="V70" s="146"/>
      <c r="W70" s="146"/>
      <c r="X70" s="146"/>
      <c r="Y70" s="146"/>
    </row>
    <row r="71" spans="1:25" ht="14">
      <c r="A71" s="112"/>
      <c r="B71" s="148"/>
      <c r="C71" s="146"/>
      <c r="D71" s="146"/>
      <c r="E71" s="146"/>
      <c r="F71" s="146"/>
      <c r="G71" s="146"/>
      <c r="H71" s="146"/>
      <c r="I71" s="146"/>
      <c r="J71" s="146"/>
      <c r="K71" s="146"/>
      <c r="L71" s="146"/>
      <c r="M71" s="146"/>
      <c r="N71" s="146"/>
      <c r="O71" s="146"/>
      <c r="P71" s="146"/>
      <c r="Q71" s="146"/>
      <c r="R71" s="146"/>
      <c r="S71" s="146"/>
      <c r="T71" s="146"/>
      <c r="U71" s="146"/>
      <c r="V71" s="146"/>
      <c r="W71" s="146"/>
      <c r="X71" s="146"/>
      <c r="Y71" s="146"/>
    </row>
    <row r="72" spans="1:25" ht="14">
      <c r="A72" s="112"/>
      <c r="B72" s="148"/>
      <c r="C72" s="146"/>
      <c r="D72" s="146"/>
      <c r="E72" s="146"/>
      <c r="F72" s="146"/>
      <c r="G72" s="146"/>
      <c r="H72" s="146"/>
      <c r="I72" s="146"/>
      <c r="J72" s="146"/>
      <c r="K72" s="146"/>
      <c r="L72" s="146"/>
      <c r="M72" s="146"/>
      <c r="N72" s="146"/>
      <c r="O72" s="146"/>
      <c r="P72" s="146"/>
      <c r="Q72" s="146"/>
      <c r="R72" s="146"/>
      <c r="S72" s="146"/>
      <c r="T72" s="146"/>
      <c r="U72" s="146"/>
      <c r="V72" s="146"/>
      <c r="W72" s="146"/>
      <c r="X72" s="146"/>
      <c r="Y72" s="146"/>
    </row>
    <row r="73" spans="1:25" ht="14">
      <c r="A73" s="112"/>
      <c r="B73" s="148"/>
      <c r="C73" s="146"/>
      <c r="D73" s="146"/>
      <c r="E73" s="146"/>
      <c r="F73" s="146"/>
      <c r="G73" s="146"/>
      <c r="H73" s="146"/>
      <c r="I73" s="146"/>
      <c r="J73" s="146"/>
      <c r="K73" s="146"/>
      <c r="L73" s="146"/>
      <c r="M73" s="146"/>
      <c r="N73" s="146"/>
      <c r="O73" s="146"/>
      <c r="P73" s="146"/>
      <c r="Q73" s="146"/>
      <c r="R73" s="146"/>
      <c r="S73" s="146"/>
      <c r="T73" s="146"/>
      <c r="U73" s="146"/>
      <c r="V73" s="146"/>
      <c r="W73" s="146"/>
      <c r="X73" s="146"/>
      <c r="Y73" s="146"/>
    </row>
    <row r="74" spans="1:25" ht="14">
      <c r="A74" s="112"/>
      <c r="B74" s="148"/>
      <c r="C74" s="146"/>
      <c r="D74" s="146"/>
      <c r="E74" s="146"/>
      <c r="F74" s="146"/>
      <c r="G74" s="146"/>
      <c r="H74" s="146"/>
      <c r="I74" s="146"/>
      <c r="J74" s="146"/>
      <c r="K74" s="146"/>
      <c r="L74" s="146"/>
      <c r="M74" s="146"/>
      <c r="N74" s="146"/>
      <c r="O74" s="146"/>
      <c r="P74" s="146"/>
      <c r="Q74" s="146"/>
      <c r="R74" s="146"/>
      <c r="S74" s="146"/>
      <c r="T74" s="146"/>
      <c r="U74" s="146"/>
      <c r="V74" s="146"/>
      <c r="W74" s="146"/>
      <c r="X74" s="146"/>
      <c r="Y74" s="146"/>
    </row>
    <row r="75" spans="1:25" ht="14">
      <c r="A75" s="112"/>
      <c r="B75" s="148"/>
      <c r="C75" s="146"/>
      <c r="D75" s="146"/>
      <c r="E75" s="146"/>
      <c r="F75" s="146"/>
      <c r="G75" s="146"/>
      <c r="H75" s="146"/>
      <c r="I75" s="146"/>
      <c r="J75" s="146"/>
      <c r="K75" s="146"/>
      <c r="L75" s="146"/>
      <c r="M75" s="146"/>
      <c r="N75" s="146"/>
      <c r="O75" s="146"/>
      <c r="P75" s="146"/>
      <c r="Q75" s="146"/>
      <c r="R75" s="146"/>
      <c r="S75" s="146"/>
      <c r="T75" s="146"/>
      <c r="U75" s="146"/>
      <c r="V75" s="146"/>
      <c r="W75" s="146"/>
      <c r="X75" s="146"/>
      <c r="Y75" s="146"/>
    </row>
    <row r="76" spans="1:25" ht="14">
      <c r="A76" s="112"/>
      <c r="B76" s="148"/>
      <c r="C76" s="146"/>
      <c r="D76" s="146"/>
      <c r="E76" s="146"/>
      <c r="F76" s="146"/>
      <c r="G76" s="146"/>
      <c r="H76" s="146"/>
      <c r="I76" s="146"/>
      <c r="J76" s="146"/>
      <c r="K76" s="146"/>
      <c r="L76" s="146"/>
      <c r="M76" s="146"/>
      <c r="N76" s="146"/>
      <c r="O76" s="146"/>
      <c r="P76" s="146"/>
      <c r="Q76" s="146"/>
      <c r="R76" s="146"/>
      <c r="S76" s="146"/>
      <c r="T76" s="146"/>
      <c r="U76" s="146"/>
      <c r="V76" s="146"/>
      <c r="W76" s="146"/>
      <c r="X76" s="146"/>
      <c r="Y76" s="146"/>
    </row>
    <row r="77" spans="1:25" ht="14">
      <c r="A77" s="112"/>
      <c r="B77" s="148"/>
      <c r="C77" s="146"/>
      <c r="D77" s="146"/>
      <c r="E77" s="146"/>
      <c r="F77" s="146"/>
      <c r="G77" s="146"/>
      <c r="H77" s="146"/>
      <c r="I77" s="146"/>
      <c r="J77" s="146"/>
      <c r="K77" s="146"/>
      <c r="L77" s="146"/>
      <c r="M77" s="146"/>
      <c r="N77" s="146"/>
      <c r="O77" s="146"/>
      <c r="P77" s="146"/>
      <c r="Q77" s="146"/>
      <c r="R77" s="146"/>
      <c r="S77" s="146"/>
      <c r="T77" s="146"/>
      <c r="U77" s="146"/>
      <c r="V77" s="146"/>
      <c r="W77" s="146"/>
      <c r="X77" s="146"/>
      <c r="Y77" s="146"/>
    </row>
    <row r="78" spans="1:25" ht="14">
      <c r="A78" s="112"/>
      <c r="B78" s="148"/>
      <c r="C78" s="146"/>
      <c r="D78" s="146"/>
      <c r="E78" s="146"/>
      <c r="F78" s="146"/>
      <c r="G78" s="146"/>
      <c r="H78" s="146"/>
      <c r="I78" s="146"/>
      <c r="J78" s="146"/>
      <c r="K78" s="146"/>
      <c r="L78" s="146"/>
      <c r="M78" s="146"/>
      <c r="N78" s="146"/>
      <c r="O78" s="146"/>
      <c r="P78" s="146"/>
      <c r="Q78" s="146"/>
      <c r="R78" s="146"/>
      <c r="S78" s="146"/>
      <c r="T78" s="146"/>
      <c r="U78" s="146"/>
      <c r="V78" s="146"/>
      <c r="W78" s="146"/>
      <c r="X78" s="146"/>
      <c r="Y78" s="146"/>
    </row>
    <row r="79" spans="1:25" ht="14">
      <c r="A79" s="112"/>
      <c r="B79" s="148"/>
      <c r="C79" s="146"/>
      <c r="D79" s="146"/>
      <c r="E79" s="146"/>
      <c r="F79" s="146"/>
      <c r="G79" s="146"/>
      <c r="H79" s="146"/>
      <c r="I79" s="146"/>
      <c r="J79" s="146"/>
      <c r="K79" s="146"/>
      <c r="L79" s="146"/>
      <c r="M79" s="146"/>
      <c r="N79" s="146"/>
      <c r="O79" s="146"/>
      <c r="P79" s="146"/>
      <c r="Q79" s="146"/>
      <c r="R79" s="146"/>
      <c r="S79" s="146"/>
      <c r="T79" s="146"/>
      <c r="U79" s="146"/>
      <c r="V79" s="146"/>
      <c r="W79" s="146"/>
      <c r="X79" s="146"/>
      <c r="Y79" s="146"/>
    </row>
    <row r="80" spans="1:25" ht="14">
      <c r="A80" s="112"/>
      <c r="B80" s="148"/>
      <c r="C80" s="146"/>
      <c r="D80" s="146"/>
      <c r="E80" s="146"/>
      <c r="F80" s="146"/>
      <c r="G80" s="146"/>
      <c r="H80" s="146"/>
      <c r="I80" s="146"/>
      <c r="J80" s="146"/>
      <c r="K80" s="146"/>
      <c r="L80" s="146"/>
      <c r="M80" s="146"/>
      <c r="N80" s="146"/>
      <c r="O80" s="146"/>
      <c r="P80" s="146"/>
      <c r="Q80" s="146"/>
      <c r="R80" s="146"/>
      <c r="S80" s="146"/>
      <c r="T80" s="146"/>
      <c r="U80" s="146"/>
      <c r="V80" s="146"/>
      <c r="W80" s="146"/>
      <c r="X80" s="146"/>
      <c r="Y80" s="146"/>
    </row>
    <row r="81" spans="1:25" ht="14">
      <c r="A81" s="112"/>
      <c r="B81" s="148"/>
      <c r="C81" s="146"/>
      <c r="D81" s="146"/>
      <c r="E81" s="146"/>
      <c r="F81" s="146"/>
      <c r="G81" s="146"/>
      <c r="H81" s="146"/>
      <c r="I81" s="146"/>
      <c r="J81" s="146"/>
      <c r="K81" s="146"/>
      <c r="L81" s="146"/>
      <c r="M81" s="146"/>
      <c r="N81" s="146"/>
      <c r="O81" s="146"/>
      <c r="P81" s="146"/>
      <c r="Q81" s="146"/>
      <c r="R81" s="146"/>
      <c r="S81" s="146"/>
      <c r="T81" s="146"/>
      <c r="U81" s="146"/>
      <c r="V81" s="146"/>
      <c r="W81" s="146"/>
      <c r="X81" s="146"/>
      <c r="Y81" s="146"/>
    </row>
    <row r="82" spans="1:25" ht="14">
      <c r="A82" s="112"/>
      <c r="B82" s="148"/>
      <c r="C82" s="146"/>
      <c r="D82" s="146"/>
      <c r="E82" s="146"/>
      <c r="F82" s="146"/>
      <c r="G82" s="146"/>
      <c r="H82" s="146"/>
      <c r="I82" s="146"/>
      <c r="J82" s="146"/>
      <c r="K82" s="146"/>
      <c r="L82" s="146"/>
      <c r="M82" s="146"/>
      <c r="N82" s="146"/>
      <c r="O82" s="146"/>
      <c r="P82" s="146"/>
      <c r="Q82" s="146"/>
      <c r="R82" s="146"/>
      <c r="S82" s="146"/>
      <c r="T82" s="146"/>
      <c r="U82" s="146"/>
      <c r="V82" s="146"/>
      <c r="W82" s="146"/>
      <c r="X82" s="146"/>
      <c r="Y82" s="146"/>
    </row>
    <row r="83" spans="1:25" ht="14">
      <c r="A83" s="112"/>
      <c r="B83" s="148"/>
      <c r="C83" s="146"/>
      <c r="D83" s="146"/>
      <c r="E83" s="146"/>
      <c r="F83" s="146"/>
      <c r="G83" s="146"/>
      <c r="H83" s="146"/>
      <c r="I83" s="146"/>
      <c r="J83" s="146"/>
      <c r="K83" s="146"/>
      <c r="L83" s="146"/>
      <c r="M83" s="146"/>
      <c r="N83" s="146"/>
      <c r="O83" s="146"/>
      <c r="P83" s="146"/>
      <c r="Q83" s="146"/>
      <c r="R83" s="146"/>
      <c r="S83" s="146"/>
      <c r="T83" s="146"/>
      <c r="U83" s="146"/>
      <c r="V83" s="146"/>
      <c r="W83" s="146"/>
      <c r="X83" s="146"/>
      <c r="Y83" s="146"/>
    </row>
    <row r="84" spans="1:25" ht="14">
      <c r="A84" s="112"/>
      <c r="B84" s="148"/>
      <c r="C84" s="146"/>
      <c r="D84" s="146"/>
      <c r="E84" s="146"/>
      <c r="F84" s="146"/>
      <c r="G84" s="146"/>
      <c r="H84" s="146"/>
      <c r="I84" s="146"/>
      <c r="J84" s="146"/>
      <c r="K84" s="146"/>
      <c r="L84" s="146"/>
      <c r="M84" s="146"/>
      <c r="N84" s="146"/>
      <c r="O84" s="146"/>
      <c r="P84" s="146"/>
      <c r="Q84" s="146"/>
      <c r="R84" s="146"/>
      <c r="S84" s="146"/>
      <c r="T84" s="146"/>
      <c r="U84" s="146"/>
      <c r="V84" s="146"/>
      <c r="W84" s="146"/>
      <c r="X84" s="146"/>
      <c r="Y84" s="146"/>
    </row>
    <row r="85" spans="1:25" ht="14">
      <c r="A85" s="112"/>
      <c r="B85" s="148"/>
      <c r="C85" s="146"/>
      <c r="D85" s="146"/>
      <c r="E85" s="146"/>
      <c r="F85" s="146"/>
      <c r="G85" s="146"/>
      <c r="H85" s="146"/>
      <c r="I85" s="146"/>
      <c r="J85" s="146"/>
      <c r="K85" s="146"/>
      <c r="L85" s="146"/>
      <c r="M85" s="146"/>
      <c r="N85" s="146"/>
      <c r="O85" s="146"/>
      <c r="P85" s="146"/>
      <c r="Q85" s="146"/>
      <c r="R85" s="146"/>
      <c r="S85" s="146"/>
      <c r="T85" s="146"/>
      <c r="U85" s="146"/>
      <c r="V85" s="146"/>
      <c r="W85" s="146"/>
      <c r="X85" s="146"/>
      <c r="Y85" s="146"/>
    </row>
    <row r="86" spans="1:25" ht="14">
      <c r="A86" s="112"/>
      <c r="B86" s="148"/>
      <c r="C86" s="146"/>
      <c r="D86" s="146"/>
      <c r="E86" s="146"/>
      <c r="F86" s="146"/>
      <c r="G86" s="146"/>
      <c r="H86" s="146"/>
      <c r="I86" s="146"/>
      <c r="J86" s="146"/>
      <c r="K86" s="146"/>
      <c r="L86" s="146"/>
      <c r="M86" s="146"/>
      <c r="N86" s="146"/>
      <c r="O86" s="146"/>
      <c r="P86" s="146"/>
      <c r="Q86" s="146"/>
      <c r="R86" s="146"/>
      <c r="S86" s="146"/>
      <c r="T86" s="146"/>
      <c r="U86" s="146"/>
      <c r="V86" s="146"/>
      <c r="W86" s="146"/>
      <c r="X86" s="146"/>
      <c r="Y86" s="146"/>
    </row>
    <row r="87" spans="1:25" ht="14">
      <c r="A87" s="112"/>
      <c r="B87" s="148"/>
      <c r="C87" s="146"/>
      <c r="D87" s="146"/>
      <c r="E87" s="146"/>
      <c r="F87" s="146"/>
      <c r="G87" s="146"/>
      <c r="H87" s="146"/>
      <c r="I87" s="146"/>
      <c r="J87" s="146"/>
      <c r="K87" s="146"/>
      <c r="L87" s="146"/>
      <c r="M87" s="146"/>
      <c r="N87" s="146"/>
      <c r="O87" s="146"/>
      <c r="P87" s="146"/>
      <c r="Q87" s="146"/>
      <c r="R87" s="146"/>
      <c r="S87" s="146"/>
      <c r="T87" s="146"/>
      <c r="U87" s="146"/>
      <c r="V87" s="146"/>
      <c r="W87" s="146"/>
      <c r="X87" s="146"/>
      <c r="Y87" s="146"/>
    </row>
    <row r="88" spans="1:25" ht="14">
      <c r="A88" s="112"/>
      <c r="B88" s="148"/>
      <c r="C88" s="146"/>
      <c r="D88" s="146"/>
      <c r="E88" s="146"/>
      <c r="F88" s="146"/>
      <c r="G88" s="146"/>
      <c r="H88" s="146"/>
      <c r="I88" s="146"/>
      <c r="J88" s="146"/>
      <c r="K88" s="146"/>
      <c r="L88" s="146"/>
      <c r="M88" s="146"/>
      <c r="N88" s="146"/>
      <c r="O88" s="146"/>
      <c r="P88" s="146"/>
      <c r="Q88" s="146"/>
      <c r="R88" s="146"/>
      <c r="S88" s="146"/>
      <c r="T88" s="146"/>
      <c r="U88" s="146"/>
      <c r="V88" s="146"/>
      <c r="W88" s="146"/>
      <c r="X88" s="146"/>
      <c r="Y88" s="146"/>
    </row>
    <row r="89" spans="1:25" ht="14">
      <c r="A89" s="112"/>
      <c r="B89" s="148"/>
      <c r="C89" s="146"/>
      <c r="D89" s="146"/>
      <c r="E89" s="146"/>
      <c r="F89" s="146"/>
      <c r="G89" s="146"/>
      <c r="H89" s="146"/>
      <c r="I89" s="146"/>
      <c r="J89" s="146"/>
      <c r="K89" s="146"/>
      <c r="L89" s="146"/>
      <c r="M89" s="146"/>
      <c r="N89" s="146"/>
      <c r="O89" s="146"/>
      <c r="P89" s="146"/>
      <c r="Q89" s="146"/>
      <c r="R89" s="146"/>
      <c r="S89" s="146"/>
      <c r="T89" s="146"/>
      <c r="U89" s="146"/>
      <c r="V89" s="146"/>
      <c r="W89" s="146"/>
      <c r="X89" s="146"/>
      <c r="Y89" s="146"/>
    </row>
    <row r="90" spans="1:25" ht="14">
      <c r="A90" s="112"/>
      <c r="B90" s="148"/>
      <c r="C90" s="146"/>
      <c r="D90" s="146"/>
      <c r="E90" s="146"/>
      <c r="F90" s="146"/>
      <c r="G90" s="146"/>
      <c r="H90" s="146"/>
      <c r="I90" s="146"/>
      <c r="J90" s="146"/>
      <c r="K90" s="146"/>
      <c r="L90" s="146"/>
      <c r="M90" s="146"/>
      <c r="N90" s="146"/>
      <c r="O90" s="146"/>
      <c r="P90" s="146"/>
      <c r="Q90" s="146"/>
      <c r="R90" s="146"/>
      <c r="S90" s="146"/>
      <c r="T90" s="146"/>
      <c r="U90" s="146"/>
      <c r="V90" s="146"/>
      <c r="W90" s="146"/>
      <c r="X90" s="146"/>
      <c r="Y90" s="146"/>
    </row>
    <row r="91" spans="1:25" ht="14">
      <c r="A91" s="112"/>
      <c r="B91" s="148"/>
      <c r="C91" s="146"/>
      <c r="D91" s="146"/>
      <c r="E91" s="146"/>
      <c r="F91" s="146"/>
      <c r="G91" s="146"/>
      <c r="H91" s="146"/>
      <c r="I91" s="146"/>
      <c r="J91" s="146"/>
      <c r="K91" s="146"/>
      <c r="L91" s="146"/>
      <c r="M91" s="146"/>
      <c r="N91" s="146"/>
      <c r="O91" s="146"/>
      <c r="P91" s="146"/>
      <c r="Q91" s="146"/>
      <c r="R91" s="146"/>
      <c r="S91" s="146"/>
      <c r="T91" s="146"/>
      <c r="U91" s="146"/>
      <c r="V91" s="146"/>
      <c r="W91" s="146"/>
      <c r="X91" s="146"/>
      <c r="Y91" s="146"/>
    </row>
    <row r="92" spans="1:25" ht="14">
      <c r="A92" s="112"/>
      <c r="B92" s="148"/>
      <c r="C92" s="146"/>
      <c r="D92" s="146"/>
      <c r="E92" s="146"/>
      <c r="F92" s="146"/>
      <c r="G92" s="146"/>
      <c r="H92" s="146"/>
      <c r="I92" s="146"/>
      <c r="J92" s="146"/>
      <c r="K92" s="146"/>
      <c r="L92" s="146"/>
      <c r="M92" s="146"/>
      <c r="N92" s="146"/>
      <c r="O92" s="146"/>
      <c r="P92" s="146"/>
      <c r="Q92" s="146"/>
      <c r="R92" s="146"/>
      <c r="S92" s="146"/>
      <c r="T92" s="146"/>
      <c r="U92" s="146"/>
      <c r="V92" s="146"/>
      <c r="W92" s="146"/>
      <c r="X92" s="146"/>
      <c r="Y92" s="146"/>
    </row>
    <row r="93" spans="1:25" ht="14">
      <c r="A93" s="112"/>
      <c r="B93" s="148"/>
      <c r="C93" s="146"/>
      <c r="D93" s="146"/>
      <c r="E93" s="146"/>
      <c r="F93" s="146"/>
      <c r="G93" s="146"/>
      <c r="H93" s="146"/>
      <c r="I93" s="146"/>
      <c r="J93" s="146"/>
      <c r="K93" s="146"/>
      <c r="L93" s="146"/>
      <c r="M93" s="146"/>
      <c r="N93" s="146"/>
      <c r="O93" s="146"/>
      <c r="P93" s="146"/>
      <c r="Q93" s="146"/>
      <c r="R93" s="146"/>
      <c r="S93" s="146"/>
      <c r="T93" s="146"/>
      <c r="U93" s="146"/>
      <c r="V93" s="146"/>
      <c r="W93" s="146"/>
      <c r="X93" s="146"/>
      <c r="Y93" s="146"/>
    </row>
    <row r="94" spans="1:25" ht="14">
      <c r="A94" s="112"/>
      <c r="B94" s="148"/>
      <c r="C94" s="146"/>
      <c r="D94" s="146"/>
      <c r="E94" s="146"/>
      <c r="F94" s="146"/>
      <c r="G94" s="146"/>
      <c r="H94" s="146"/>
      <c r="I94" s="146"/>
      <c r="J94" s="146"/>
      <c r="K94" s="146"/>
      <c r="L94" s="146"/>
      <c r="M94" s="146"/>
      <c r="N94" s="146"/>
      <c r="O94" s="146"/>
      <c r="P94" s="146"/>
      <c r="Q94" s="146"/>
      <c r="R94" s="146"/>
      <c r="S94" s="146"/>
      <c r="T94" s="146"/>
      <c r="U94" s="146"/>
      <c r="V94" s="146"/>
      <c r="W94" s="146"/>
      <c r="X94" s="146"/>
      <c r="Y94" s="146"/>
    </row>
    <row r="95" spans="1:25" ht="14">
      <c r="A95" s="112"/>
      <c r="B95" s="148"/>
      <c r="C95" s="146"/>
      <c r="D95" s="146"/>
      <c r="E95" s="146"/>
      <c r="F95" s="146"/>
      <c r="G95" s="146"/>
      <c r="H95" s="146"/>
      <c r="I95" s="146"/>
      <c r="J95" s="146"/>
      <c r="K95" s="146"/>
      <c r="L95" s="146"/>
      <c r="M95" s="146"/>
      <c r="N95" s="146"/>
      <c r="O95" s="146"/>
      <c r="P95" s="146"/>
      <c r="Q95" s="146"/>
      <c r="R95" s="146"/>
      <c r="S95" s="146"/>
      <c r="T95" s="146"/>
      <c r="U95" s="146"/>
      <c r="V95" s="146"/>
      <c r="W95" s="146"/>
      <c r="X95" s="146"/>
      <c r="Y95" s="146"/>
    </row>
    <row r="96" spans="1:25" ht="14">
      <c r="A96" s="112"/>
      <c r="B96" s="148"/>
      <c r="C96" s="146"/>
      <c r="D96" s="146"/>
      <c r="E96" s="146"/>
      <c r="F96" s="146"/>
      <c r="G96" s="146"/>
      <c r="H96" s="146"/>
      <c r="I96" s="146"/>
      <c r="J96" s="146"/>
      <c r="K96" s="146"/>
      <c r="L96" s="146"/>
      <c r="M96" s="146"/>
      <c r="N96" s="146"/>
      <c r="O96" s="146"/>
      <c r="P96" s="146"/>
      <c r="Q96" s="146"/>
      <c r="R96" s="146"/>
      <c r="S96" s="146"/>
      <c r="T96" s="146"/>
      <c r="U96" s="146"/>
      <c r="V96" s="146"/>
      <c r="W96" s="146"/>
      <c r="X96" s="146"/>
      <c r="Y96" s="146"/>
    </row>
    <row r="97" spans="1:25" ht="14">
      <c r="A97" s="112"/>
      <c r="B97" s="148"/>
      <c r="C97" s="146"/>
      <c r="D97" s="146"/>
      <c r="E97" s="146"/>
      <c r="F97" s="146"/>
      <c r="G97" s="146"/>
      <c r="H97" s="146"/>
      <c r="I97" s="146"/>
      <c r="J97" s="146"/>
      <c r="K97" s="146"/>
      <c r="L97" s="146"/>
      <c r="M97" s="146"/>
      <c r="N97" s="146"/>
      <c r="O97" s="146"/>
      <c r="P97" s="146"/>
      <c r="Q97" s="146"/>
      <c r="R97" s="146"/>
      <c r="S97" s="146"/>
      <c r="T97" s="146"/>
      <c r="U97" s="146"/>
      <c r="V97" s="146"/>
      <c r="W97" s="146"/>
      <c r="X97" s="146"/>
      <c r="Y97" s="146"/>
    </row>
    <row r="98" spans="1:25" ht="14">
      <c r="A98" s="112"/>
      <c r="B98" s="148"/>
      <c r="C98" s="146"/>
      <c r="D98" s="146"/>
      <c r="E98" s="146"/>
      <c r="F98" s="146"/>
      <c r="G98" s="146"/>
      <c r="H98" s="146"/>
      <c r="I98" s="146"/>
      <c r="J98" s="146"/>
      <c r="K98" s="146"/>
      <c r="L98" s="146"/>
      <c r="M98" s="146"/>
      <c r="N98" s="146"/>
      <c r="O98" s="146"/>
      <c r="P98" s="146"/>
      <c r="Q98" s="146"/>
      <c r="R98" s="146"/>
      <c r="S98" s="146"/>
      <c r="T98" s="146"/>
      <c r="U98" s="146"/>
      <c r="V98" s="146"/>
      <c r="W98" s="146"/>
      <c r="X98" s="146"/>
      <c r="Y98" s="146"/>
    </row>
    <row r="99" spans="1:25" ht="14">
      <c r="A99" s="112"/>
      <c r="B99" s="148"/>
      <c r="C99" s="146"/>
      <c r="D99" s="146"/>
      <c r="E99" s="146"/>
      <c r="F99" s="146"/>
      <c r="G99" s="146"/>
      <c r="H99" s="146"/>
      <c r="I99" s="146"/>
      <c r="J99" s="146"/>
      <c r="K99" s="146"/>
      <c r="L99" s="146"/>
      <c r="M99" s="146"/>
      <c r="N99" s="146"/>
      <c r="O99" s="146"/>
      <c r="P99" s="146"/>
      <c r="Q99" s="146"/>
      <c r="R99" s="146"/>
      <c r="S99" s="146"/>
      <c r="T99" s="146"/>
      <c r="U99" s="146"/>
      <c r="V99" s="146"/>
      <c r="W99" s="146"/>
      <c r="X99" s="146"/>
      <c r="Y99" s="146"/>
    </row>
    <row r="100" spans="1:25" ht="14">
      <c r="A100" s="112"/>
      <c r="B100" s="148"/>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row>
    <row r="101" spans="1:25" ht="14">
      <c r="A101" s="112"/>
      <c r="B101" s="148"/>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row>
    <row r="102" spans="1:25" ht="14">
      <c r="A102" s="112"/>
      <c r="B102" s="148"/>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row>
    <row r="103" spans="1:25" ht="14">
      <c r="A103" s="112"/>
      <c r="B103" s="148"/>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row>
    <row r="104" spans="1:25" ht="14">
      <c r="A104" s="112"/>
      <c r="B104" s="148"/>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row>
    <row r="105" spans="1:25" ht="14">
      <c r="A105" s="112"/>
      <c r="B105" s="148"/>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row>
    <row r="106" spans="1:25" ht="14">
      <c r="A106" s="112"/>
      <c r="B106" s="148"/>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row>
    <row r="107" spans="1:25" ht="14">
      <c r="A107" s="112"/>
      <c r="B107" s="148"/>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row>
    <row r="108" spans="1:25" ht="14">
      <c r="A108" s="112"/>
      <c r="B108" s="148"/>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row>
    <row r="109" spans="1:25" ht="14">
      <c r="A109" s="112"/>
      <c r="B109" s="148"/>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row>
    <row r="110" spans="1:25" ht="14">
      <c r="A110" s="112"/>
      <c r="B110" s="148"/>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row>
    <row r="111" spans="1:25" ht="14">
      <c r="A111" s="112"/>
      <c r="B111" s="148"/>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row>
    <row r="112" spans="1:25" ht="14">
      <c r="A112" s="112"/>
      <c r="B112" s="148"/>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row>
    <row r="113" spans="1:25" ht="14">
      <c r="A113" s="112"/>
      <c r="B113" s="148"/>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row>
    <row r="114" spans="1:25" ht="14">
      <c r="A114" s="112"/>
      <c r="B114" s="148"/>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row>
    <row r="115" spans="1:25" ht="14">
      <c r="A115" s="112"/>
      <c r="B115" s="148"/>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row>
    <row r="116" spans="1:25" ht="14">
      <c r="A116" s="112"/>
      <c r="B116" s="148"/>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row>
    <row r="117" spans="1:25" ht="14">
      <c r="A117" s="112"/>
      <c r="B117" s="148"/>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row>
    <row r="118" spans="1:25" ht="14">
      <c r="A118" s="112"/>
      <c r="B118" s="148"/>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row>
    <row r="119" spans="1:25" ht="14">
      <c r="A119" s="112"/>
      <c r="B119" s="148"/>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row>
    <row r="120" spans="1:25" ht="14">
      <c r="A120" s="112"/>
      <c r="B120" s="148"/>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row>
    <row r="121" spans="1:25" ht="14">
      <c r="A121" s="112"/>
      <c r="B121" s="148"/>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row>
    <row r="122" spans="1:25" ht="14">
      <c r="A122" s="112"/>
      <c r="B122" s="148"/>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row>
    <row r="123" spans="1:25" ht="14">
      <c r="A123" s="112"/>
      <c r="B123" s="148"/>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row>
    <row r="124" spans="1:25" ht="14">
      <c r="A124" s="112"/>
      <c r="B124" s="148"/>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row>
    <row r="125" spans="1:25" ht="14">
      <c r="A125" s="112"/>
      <c r="B125" s="148"/>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row>
    <row r="126" spans="1:25" ht="14">
      <c r="A126" s="112"/>
      <c r="B126" s="148"/>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row>
    <row r="127" spans="1:25" ht="14">
      <c r="A127" s="112"/>
      <c r="B127" s="148"/>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row>
    <row r="128" spans="1:25" ht="14">
      <c r="A128" s="112"/>
      <c r="B128" s="148"/>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row>
    <row r="129" spans="1:25" ht="14">
      <c r="A129" s="112"/>
      <c r="B129" s="148"/>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row>
    <row r="130" spans="1:25" ht="14">
      <c r="A130" s="112"/>
      <c r="B130" s="148"/>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row>
    <row r="131" spans="1:25" ht="14">
      <c r="A131" s="112"/>
      <c r="B131" s="148"/>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row>
    <row r="132" spans="1:25" ht="14">
      <c r="A132" s="112"/>
      <c r="B132" s="148"/>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row>
    <row r="133" spans="1:25" ht="14">
      <c r="A133" s="112"/>
      <c r="B133" s="148"/>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row>
    <row r="134" spans="1:25" ht="14">
      <c r="A134" s="112"/>
      <c r="B134" s="148"/>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row>
    <row r="135" spans="1:25" ht="14">
      <c r="A135" s="112"/>
      <c r="B135" s="148"/>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row>
    <row r="136" spans="1:25" ht="14">
      <c r="A136" s="112"/>
      <c r="B136" s="148"/>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row>
    <row r="137" spans="1:25" ht="14">
      <c r="A137" s="112"/>
      <c r="B137" s="148"/>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row>
    <row r="138" spans="1:25" ht="14">
      <c r="A138" s="112"/>
      <c r="B138" s="148"/>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row>
    <row r="139" spans="1:25" ht="14">
      <c r="A139" s="112"/>
      <c r="B139" s="148"/>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row>
    <row r="140" spans="1:25" ht="14">
      <c r="A140" s="112"/>
      <c r="B140" s="148"/>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row>
    <row r="141" spans="1:25" ht="14">
      <c r="A141" s="112"/>
      <c r="B141" s="148"/>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row>
    <row r="142" spans="1:25" ht="14">
      <c r="A142" s="112"/>
      <c r="B142" s="148"/>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row>
    <row r="143" spans="1:25" ht="14">
      <c r="A143" s="112"/>
      <c r="B143" s="148"/>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row>
    <row r="144" spans="1:25" ht="14">
      <c r="A144" s="112"/>
      <c r="B144" s="148"/>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row>
    <row r="145" spans="1:25" ht="14">
      <c r="A145" s="112"/>
      <c r="B145" s="148"/>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row>
    <row r="146" spans="1:25" ht="14">
      <c r="A146" s="112"/>
      <c r="B146" s="148"/>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row>
    <row r="147" spans="1:25" ht="14">
      <c r="A147" s="112"/>
      <c r="B147" s="148"/>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row>
    <row r="148" spans="1:25" ht="14">
      <c r="A148" s="112"/>
      <c r="B148" s="148"/>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row>
    <row r="149" spans="1:25" ht="14">
      <c r="A149" s="112"/>
      <c r="B149" s="148"/>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row>
    <row r="150" spans="1:25" ht="14">
      <c r="A150" s="112"/>
      <c r="B150" s="148"/>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row>
    <row r="151" spans="1:25" ht="14">
      <c r="A151" s="112"/>
      <c r="B151" s="148"/>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row>
    <row r="152" spans="1:25" ht="14">
      <c r="A152" s="112"/>
      <c r="B152" s="148"/>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row>
    <row r="153" spans="1:25" ht="14">
      <c r="A153" s="112"/>
      <c r="B153" s="148"/>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row>
    <row r="154" spans="1:25" ht="14">
      <c r="A154" s="112"/>
      <c r="B154" s="148"/>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row>
    <row r="155" spans="1:25" ht="14">
      <c r="A155" s="112"/>
      <c r="B155" s="148"/>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row>
    <row r="156" spans="1:25" ht="14">
      <c r="A156" s="112"/>
      <c r="B156" s="148"/>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row>
    <row r="157" spans="1:25" ht="14">
      <c r="A157" s="112"/>
      <c r="B157" s="148"/>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row>
    <row r="158" spans="1:25" ht="14">
      <c r="A158" s="112"/>
      <c r="B158" s="148"/>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row>
    <row r="159" spans="1:25" ht="14">
      <c r="A159" s="112"/>
      <c r="B159" s="148"/>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row>
    <row r="160" spans="1:25" ht="14">
      <c r="A160" s="112"/>
      <c r="B160" s="148"/>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row>
    <row r="161" spans="1:25" ht="14">
      <c r="A161" s="112"/>
      <c r="B161" s="148"/>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row>
    <row r="162" spans="1:25" ht="14">
      <c r="A162" s="112"/>
      <c r="B162" s="148"/>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row>
    <row r="163" spans="1:25" ht="14">
      <c r="A163" s="112"/>
      <c r="B163" s="148"/>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row>
    <row r="164" spans="1:25" ht="14">
      <c r="A164" s="112"/>
      <c r="B164" s="148"/>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row>
    <row r="165" spans="1:25" ht="14">
      <c r="A165" s="112"/>
      <c r="B165" s="148"/>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row>
    <row r="166" spans="1:25" ht="14">
      <c r="A166" s="112"/>
      <c r="B166" s="148"/>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row>
    <row r="167" spans="1:25" ht="14">
      <c r="A167" s="112"/>
      <c r="B167" s="148"/>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row>
    <row r="168" spans="1:25" ht="14">
      <c r="A168" s="112"/>
      <c r="B168" s="148"/>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row>
    <row r="169" spans="1:25" ht="14">
      <c r="A169" s="112"/>
      <c r="B169" s="148"/>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row>
    <row r="170" spans="1:25" ht="14">
      <c r="A170" s="112"/>
      <c r="B170" s="148"/>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row>
    <row r="171" spans="1:25" ht="14">
      <c r="A171" s="112"/>
      <c r="B171" s="148"/>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row>
    <row r="172" spans="1:25" ht="14">
      <c r="A172" s="112"/>
      <c r="B172" s="148"/>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row>
    <row r="173" spans="1:25" ht="14">
      <c r="A173" s="112"/>
      <c r="B173" s="148"/>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row>
    <row r="174" spans="1:25" ht="14">
      <c r="A174" s="112"/>
      <c r="B174" s="148"/>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row>
    <row r="175" spans="1:25" ht="14">
      <c r="A175" s="112"/>
      <c r="B175" s="148"/>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row>
    <row r="176" spans="1:25" ht="14">
      <c r="A176" s="112"/>
      <c r="B176" s="148"/>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row>
    <row r="177" spans="1:25" ht="14">
      <c r="A177" s="112"/>
      <c r="B177" s="148"/>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row>
    <row r="178" spans="1:25" ht="14">
      <c r="A178" s="112"/>
      <c r="B178" s="148"/>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row>
    <row r="179" spans="1:25" ht="14">
      <c r="A179" s="112"/>
      <c r="B179" s="148"/>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row>
    <row r="180" spans="1:25" ht="14">
      <c r="A180" s="112"/>
      <c r="B180" s="148"/>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row>
    <row r="181" spans="1:25" ht="14">
      <c r="A181" s="112"/>
      <c r="B181" s="148"/>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row>
    <row r="182" spans="1:25" ht="14">
      <c r="A182" s="112"/>
      <c r="B182" s="148"/>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row>
    <row r="183" spans="1:25" ht="14">
      <c r="A183" s="112"/>
      <c r="B183" s="148"/>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row>
    <row r="184" spans="1:25" ht="14">
      <c r="A184" s="112"/>
      <c r="B184" s="148"/>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row>
    <row r="185" spans="1:25" ht="14">
      <c r="A185" s="112"/>
      <c r="B185" s="148"/>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row>
    <row r="186" spans="1:25" ht="14">
      <c r="A186" s="112"/>
      <c r="B186" s="148"/>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row>
    <row r="187" spans="1:25" ht="14">
      <c r="A187" s="112"/>
      <c r="B187" s="148"/>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row>
    <row r="188" spans="1:25" ht="14">
      <c r="A188" s="112"/>
      <c r="B188" s="148"/>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row>
    <row r="189" spans="1:25" ht="14">
      <c r="A189" s="112"/>
      <c r="B189" s="148"/>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row>
    <row r="190" spans="1:25" ht="14">
      <c r="A190" s="112"/>
      <c r="B190" s="148"/>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row>
    <row r="191" spans="1:25" ht="14">
      <c r="A191" s="112"/>
      <c r="B191" s="148"/>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row>
    <row r="192" spans="1:25" ht="14">
      <c r="A192" s="112"/>
      <c r="B192" s="148"/>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row>
    <row r="193" spans="1:25" ht="14">
      <c r="A193" s="112"/>
      <c r="B193" s="148"/>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row>
    <row r="194" spans="1:25" ht="14">
      <c r="A194" s="112"/>
      <c r="B194" s="148"/>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row>
    <row r="195" spans="1:25" ht="14">
      <c r="A195" s="112"/>
      <c r="B195" s="148"/>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row>
    <row r="196" spans="1:25" ht="14">
      <c r="A196" s="112"/>
      <c r="B196" s="148"/>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row>
    <row r="197" spans="1:25" ht="14">
      <c r="A197" s="112"/>
      <c r="B197" s="148"/>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row>
    <row r="198" spans="1:25" ht="14">
      <c r="A198" s="112"/>
      <c r="B198" s="148"/>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row>
    <row r="199" spans="1:25" ht="14">
      <c r="A199" s="112"/>
      <c r="B199" s="148"/>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row>
    <row r="200" spans="1:25" ht="14">
      <c r="A200" s="112"/>
      <c r="B200" s="148"/>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row>
    <row r="201" spans="1:25" ht="14">
      <c r="A201" s="112"/>
      <c r="B201" s="148"/>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row>
    <row r="202" spans="1:25" ht="14">
      <c r="A202" s="112"/>
      <c r="B202" s="148"/>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row>
    <row r="203" spans="1:25" ht="14">
      <c r="A203" s="112"/>
      <c r="B203" s="148"/>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row>
    <row r="204" spans="1:25" ht="14">
      <c r="A204" s="112"/>
      <c r="B204" s="148"/>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row>
    <row r="205" spans="1:25" ht="14">
      <c r="A205" s="112"/>
      <c r="B205" s="148"/>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row>
    <row r="206" spans="1:25" ht="14">
      <c r="A206" s="112"/>
      <c r="B206" s="148"/>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row>
    <row r="207" spans="1:25" ht="14">
      <c r="A207" s="112"/>
      <c r="B207" s="148"/>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row>
    <row r="208" spans="1:25" ht="14">
      <c r="A208" s="112"/>
      <c r="B208" s="148"/>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row>
    <row r="209" spans="1:25" ht="14">
      <c r="A209" s="112"/>
      <c r="B209" s="148"/>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row>
    <row r="210" spans="1:25" ht="14">
      <c r="A210" s="112"/>
      <c r="B210" s="148"/>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row>
    <row r="211" spans="1:25" ht="14">
      <c r="A211" s="112"/>
      <c r="B211" s="148"/>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row>
    <row r="212" spans="1:25" ht="14">
      <c r="A212" s="112"/>
      <c r="B212" s="148"/>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row>
    <row r="213" spans="1:25" ht="14">
      <c r="A213" s="112"/>
      <c r="B213" s="148"/>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row>
    <row r="214" spans="1:25" ht="14">
      <c r="A214" s="112"/>
      <c r="B214" s="148"/>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row>
    <row r="215" spans="1:25" ht="14">
      <c r="A215" s="112"/>
      <c r="B215" s="148"/>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row>
    <row r="216" spans="1:25" ht="14">
      <c r="A216" s="112"/>
      <c r="B216" s="148"/>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row>
    <row r="217" spans="1:25" ht="14">
      <c r="A217" s="112"/>
      <c r="B217" s="148"/>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row>
    <row r="218" spans="1:25" ht="14">
      <c r="A218" s="112"/>
      <c r="B218" s="148"/>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row>
    <row r="219" spans="1:25" ht="14">
      <c r="A219" s="112"/>
      <c r="B219" s="148"/>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row>
    <row r="220" spans="1:25" ht="14">
      <c r="A220" s="112"/>
      <c r="B220" s="148"/>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row>
    <row r="221" spans="1:25" ht="14">
      <c r="A221" s="112"/>
      <c r="B221" s="148"/>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row>
    <row r="222" spans="1:25" ht="14">
      <c r="A222" s="112"/>
      <c r="B222" s="148"/>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row>
    <row r="223" spans="1:25" ht="14">
      <c r="A223" s="112"/>
      <c r="B223" s="148"/>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row>
    <row r="224" spans="1:25" ht="14">
      <c r="A224" s="112"/>
      <c r="B224" s="148"/>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row>
    <row r="225" spans="1:25" ht="14">
      <c r="A225" s="112"/>
      <c r="B225" s="148"/>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row>
    <row r="226" spans="1:25" ht="14">
      <c r="A226" s="112"/>
      <c r="B226" s="148"/>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row>
    <row r="227" spans="1:25" ht="14">
      <c r="A227" s="112"/>
      <c r="B227" s="148"/>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row>
    <row r="228" spans="1:25" ht="14">
      <c r="A228" s="112"/>
      <c r="B228" s="148"/>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row>
    <row r="229" spans="1:25" ht="14">
      <c r="A229" s="112"/>
      <c r="B229" s="148"/>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row>
    <row r="230" spans="1:25" ht="14">
      <c r="A230" s="112"/>
      <c r="B230" s="148"/>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row>
    <row r="231" spans="1:25" ht="14">
      <c r="A231" s="112"/>
      <c r="B231" s="148"/>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row>
    <row r="232" spans="1:25" ht="14">
      <c r="A232" s="112"/>
      <c r="B232" s="148"/>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row>
    <row r="233" spans="1:25" ht="14">
      <c r="A233" s="112"/>
      <c r="B233" s="148"/>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row>
    <row r="234" spans="1:25" ht="14">
      <c r="A234" s="112"/>
      <c r="B234" s="148"/>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row>
    <row r="235" spans="1:25" ht="14">
      <c r="A235" s="112"/>
      <c r="B235" s="148"/>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row>
    <row r="236" spans="1:25" ht="14">
      <c r="A236" s="112"/>
      <c r="B236" s="148"/>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row>
    <row r="237" spans="1:25" ht="14">
      <c r="A237" s="112"/>
      <c r="B237" s="148"/>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row>
    <row r="238" spans="1:25" ht="14">
      <c r="A238" s="112"/>
      <c r="B238" s="148"/>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row>
    <row r="239" spans="1:25" ht="14">
      <c r="A239" s="112"/>
      <c r="B239" s="148"/>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row>
    <row r="240" spans="1:25" ht="14">
      <c r="A240" s="112"/>
      <c r="B240" s="148"/>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row>
    <row r="241" spans="1:25" ht="14">
      <c r="A241" s="112"/>
      <c r="B241" s="148"/>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row>
    <row r="242" spans="1:25" ht="14">
      <c r="A242" s="112"/>
      <c r="B242" s="148"/>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row>
    <row r="243" spans="1:25" ht="14">
      <c r="A243" s="112"/>
      <c r="B243" s="148"/>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row>
    <row r="244" spans="1:25" ht="14">
      <c r="A244" s="112"/>
      <c r="B244" s="148"/>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row>
    <row r="245" spans="1:25" ht="14">
      <c r="A245" s="112"/>
      <c r="B245" s="148"/>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row>
    <row r="246" spans="1:25" ht="14">
      <c r="A246" s="112"/>
      <c r="B246" s="148"/>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row>
    <row r="247" spans="1:25" ht="14">
      <c r="A247" s="112"/>
      <c r="B247" s="148"/>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row>
    <row r="248" spans="1:25" ht="14">
      <c r="A248" s="112"/>
      <c r="B248" s="148"/>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row>
    <row r="249" spans="1:25" ht="14">
      <c r="A249" s="112"/>
      <c r="B249" s="148"/>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row>
    <row r="250" spans="1:25" ht="14">
      <c r="A250" s="112"/>
      <c r="B250" s="148"/>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row>
    <row r="251" spans="1:25" ht="14">
      <c r="A251" s="112"/>
      <c r="B251" s="148"/>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row>
    <row r="252" spans="1:25" ht="14">
      <c r="A252" s="112"/>
      <c r="B252" s="148"/>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row>
    <row r="253" spans="1:25" ht="14">
      <c r="A253" s="112"/>
      <c r="B253" s="148"/>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row>
    <row r="254" spans="1:25" ht="14">
      <c r="A254" s="112"/>
      <c r="B254" s="148"/>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row>
    <row r="255" spans="1:25" ht="14">
      <c r="A255" s="112"/>
      <c r="B255" s="148"/>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row>
    <row r="256" spans="1:25" ht="14">
      <c r="A256" s="112"/>
      <c r="B256" s="148"/>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row>
    <row r="257" spans="1:25" ht="14">
      <c r="A257" s="112"/>
      <c r="B257" s="148"/>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row>
    <row r="258" spans="1:25" ht="14">
      <c r="A258" s="112"/>
      <c r="B258" s="148"/>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row>
    <row r="259" spans="1:25" ht="14">
      <c r="A259" s="112"/>
      <c r="B259" s="148"/>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row>
    <row r="260" spans="1:25" ht="14">
      <c r="A260" s="112"/>
      <c r="B260" s="148"/>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row>
    <row r="261" spans="1:25" ht="14">
      <c r="A261" s="112"/>
      <c r="B261" s="148"/>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row>
    <row r="262" spans="1:25" ht="14">
      <c r="A262" s="112"/>
      <c r="B262" s="148"/>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row>
    <row r="263" spans="1:25" ht="14">
      <c r="A263" s="112"/>
      <c r="B263" s="148"/>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row>
    <row r="264" spans="1:25" ht="14">
      <c r="A264" s="112"/>
      <c r="B264" s="148"/>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row>
    <row r="265" spans="1:25" ht="14">
      <c r="A265" s="112"/>
      <c r="B265" s="148"/>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row>
    <row r="266" spans="1:25" ht="14">
      <c r="A266" s="112"/>
      <c r="B266" s="148"/>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row>
    <row r="267" spans="1:25" ht="14">
      <c r="A267" s="112"/>
      <c r="B267" s="148"/>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row>
    <row r="268" spans="1:25" ht="14">
      <c r="A268" s="112"/>
      <c r="B268" s="148"/>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row>
    <row r="269" spans="1:25" ht="14">
      <c r="A269" s="112"/>
      <c r="B269" s="148"/>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row>
    <row r="270" spans="1:25" ht="14">
      <c r="A270" s="112"/>
      <c r="B270" s="148"/>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row>
    <row r="271" spans="1:25" ht="14">
      <c r="A271" s="112"/>
      <c r="B271" s="148"/>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row>
    <row r="272" spans="1:25" ht="14">
      <c r="A272" s="112"/>
      <c r="B272" s="148"/>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row>
    <row r="273" spans="1:25" ht="14">
      <c r="A273" s="112"/>
      <c r="B273" s="148"/>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row>
    <row r="274" spans="1:25" ht="14">
      <c r="A274" s="112"/>
      <c r="B274" s="148"/>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row>
    <row r="275" spans="1:25" ht="14">
      <c r="A275" s="112"/>
      <c r="B275" s="148"/>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row>
    <row r="276" spans="1:25" ht="14">
      <c r="A276" s="112"/>
      <c r="B276" s="148"/>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row>
    <row r="277" spans="1:25" ht="14">
      <c r="A277" s="112"/>
      <c r="B277" s="148"/>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row>
    <row r="278" spans="1:25" ht="14">
      <c r="A278" s="112"/>
      <c r="B278" s="148"/>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row>
    <row r="279" spans="1:25" ht="14">
      <c r="A279" s="112"/>
      <c r="B279" s="148"/>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row>
    <row r="280" spans="1:25" ht="14">
      <c r="A280" s="112"/>
      <c r="B280" s="148"/>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row>
    <row r="281" spans="1:25" ht="14">
      <c r="A281" s="112"/>
      <c r="B281" s="148"/>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row>
    <row r="282" spans="1:25" ht="14">
      <c r="A282" s="112"/>
      <c r="B282" s="148"/>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row>
    <row r="283" spans="1:25" ht="14">
      <c r="A283" s="112"/>
      <c r="B283" s="148"/>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row>
    <row r="284" spans="1:25" ht="14">
      <c r="A284" s="112"/>
      <c r="B284" s="148"/>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row>
    <row r="285" spans="1:25" ht="14">
      <c r="A285" s="112"/>
      <c r="B285" s="148"/>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row>
    <row r="286" spans="1:25" ht="14">
      <c r="A286" s="112"/>
      <c r="B286" s="148"/>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row>
    <row r="287" spans="1:25" ht="14">
      <c r="A287" s="112"/>
      <c r="B287" s="148"/>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row>
    <row r="288" spans="1:25" ht="14">
      <c r="A288" s="112"/>
      <c r="B288" s="148"/>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row>
    <row r="289" spans="1:25" ht="14">
      <c r="A289" s="112"/>
      <c r="B289" s="148"/>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row>
    <row r="290" spans="1:25" ht="14">
      <c r="A290" s="112"/>
      <c r="B290" s="148"/>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row>
    <row r="291" spans="1:25" ht="14">
      <c r="A291" s="112"/>
      <c r="B291" s="148"/>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row>
    <row r="292" spans="1:25" ht="14">
      <c r="A292" s="112"/>
      <c r="B292" s="148"/>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row>
    <row r="293" spans="1:25" ht="14">
      <c r="A293" s="112"/>
      <c r="B293" s="148"/>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row>
    <row r="294" spans="1:25" ht="14">
      <c r="A294" s="112"/>
      <c r="B294" s="148"/>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row>
    <row r="295" spans="1:25" ht="14">
      <c r="A295" s="112"/>
      <c r="B295" s="148"/>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row>
    <row r="296" spans="1:25" ht="14">
      <c r="A296" s="112"/>
      <c r="B296" s="148"/>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row>
    <row r="297" spans="1:25" ht="14">
      <c r="A297" s="112"/>
      <c r="B297" s="148"/>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row>
    <row r="298" spans="1:25" ht="14">
      <c r="A298" s="112"/>
      <c r="B298" s="148"/>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row>
    <row r="299" spans="1:25" ht="14">
      <c r="A299" s="112"/>
      <c r="B299" s="148"/>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row>
    <row r="300" spans="1:25" ht="14">
      <c r="A300" s="112"/>
      <c r="B300" s="148"/>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row>
    <row r="301" spans="1:25" ht="14">
      <c r="A301" s="112"/>
      <c r="B301" s="148"/>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row>
    <row r="302" spans="1:25" ht="14">
      <c r="A302" s="112"/>
      <c r="B302" s="148"/>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row>
    <row r="303" spans="1:25" ht="14">
      <c r="A303" s="112"/>
      <c r="B303" s="148"/>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row>
    <row r="304" spans="1:25" ht="14">
      <c r="A304" s="112"/>
      <c r="B304" s="148"/>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row>
    <row r="305" spans="1:25" ht="14">
      <c r="A305" s="112"/>
      <c r="B305" s="148"/>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row>
    <row r="306" spans="1:25" ht="14">
      <c r="A306" s="112"/>
      <c r="B306" s="148"/>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row>
    <row r="307" spans="1:25" ht="14">
      <c r="A307" s="112"/>
      <c r="B307" s="148"/>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row>
    <row r="308" spans="1:25" ht="14">
      <c r="A308" s="112"/>
      <c r="B308" s="148"/>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row>
    <row r="309" spans="1:25" ht="14">
      <c r="A309" s="112"/>
      <c r="B309" s="148"/>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row>
    <row r="310" spans="1:25" ht="14">
      <c r="A310" s="112"/>
      <c r="B310" s="148"/>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row>
    <row r="311" spans="1:25" ht="14">
      <c r="A311" s="112"/>
      <c r="B311" s="148"/>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row>
    <row r="312" spans="1:25" ht="14">
      <c r="A312" s="112"/>
      <c r="B312" s="148"/>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row>
    <row r="313" spans="1:25" ht="14">
      <c r="A313" s="112"/>
      <c r="B313" s="148"/>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row>
    <row r="314" spans="1:25" ht="14">
      <c r="A314" s="112"/>
      <c r="B314" s="148"/>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row>
    <row r="315" spans="1:25" ht="14">
      <c r="A315" s="112"/>
      <c r="B315" s="148"/>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row>
    <row r="316" spans="1:25" ht="14">
      <c r="A316" s="112"/>
      <c r="B316" s="148"/>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row>
    <row r="317" spans="1:25" ht="14">
      <c r="A317" s="112"/>
      <c r="B317" s="148"/>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row>
    <row r="318" spans="1:25" ht="14">
      <c r="A318" s="112"/>
      <c r="B318" s="148"/>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row>
    <row r="319" spans="1:25" ht="14">
      <c r="A319" s="112"/>
      <c r="B319" s="148"/>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row>
    <row r="320" spans="1:25" ht="14">
      <c r="A320" s="112"/>
      <c r="B320" s="148"/>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row>
    <row r="321" spans="1:25" ht="14">
      <c r="A321" s="112"/>
      <c r="B321" s="148"/>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row>
    <row r="322" spans="1:25" ht="14">
      <c r="A322" s="112"/>
      <c r="B322" s="148"/>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row>
    <row r="323" spans="1:25" ht="14">
      <c r="A323" s="112"/>
      <c r="B323" s="148"/>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row>
    <row r="324" spans="1:25" ht="14">
      <c r="A324" s="112"/>
      <c r="B324" s="148"/>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row>
    <row r="325" spans="1:25" ht="14">
      <c r="A325" s="112"/>
      <c r="B325" s="148"/>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row>
    <row r="326" spans="1:25" ht="14">
      <c r="A326" s="112"/>
      <c r="B326" s="148"/>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row>
    <row r="327" spans="1:25" ht="14">
      <c r="A327" s="112"/>
      <c r="B327" s="148"/>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row>
    <row r="328" spans="1:25" ht="14">
      <c r="A328" s="112"/>
      <c r="B328" s="148"/>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row>
    <row r="329" spans="1:25" ht="14">
      <c r="A329" s="112"/>
      <c r="B329" s="148"/>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row>
    <row r="330" spans="1:25" ht="14">
      <c r="A330" s="112"/>
      <c r="B330" s="148"/>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row>
    <row r="331" spans="1:25" ht="14">
      <c r="A331" s="112"/>
      <c r="B331" s="148"/>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row>
    <row r="332" spans="1:25" ht="14">
      <c r="A332" s="112"/>
      <c r="B332" s="148"/>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row>
    <row r="333" spans="1:25" ht="14">
      <c r="A333" s="112"/>
      <c r="B333" s="148"/>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row>
    <row r="334" spans="1:25" ht="14">
      <c r="A334" s="112"/>
      <c r="B334" s="148"/>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row>
    <row r="335" spans="1:25" ht="14">
      <c r="A335" s="112"/>
      <c r="B335" s="148"/>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row>
    <row r="336" spans="1:25" ht="14">
      <c r="A336" s="112"/>
      <c r="B336" s="148"/>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row>
    <row r="337" spans="1:25" ht="14">
      <c r="A337" s="112"/>
      <c r="B337" s="148"/>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row>
    <row r="338" spans="1:25" ht="14">
      <c r="A338" s="112"/>
      <c r="B338" s="148"/>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row>
    <row r="339" spans="1:25" ht="14">
      <c r="A339" s="112"/>
      <c r="B339" s="148"/>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row>
    <row r="340" spans="1:25" ht="14">
      <c r="A340" s="112"/>
      <c r="B340" s="148"/>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row>
    <row r="341" spans="1:25" ht="14">
      <c r="A341" s="112"/>
      <c r="B341" s="148"/>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row>
    <row r="342" spans="1:25" ht="14">
      <c r="A342" s="112"/>
      <c r="B342" s="148"/>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row>
    <row r="343" spans="1:25" ht="14">
      <c r="A343" s="112"/>
      <c r="B343" s="148"/>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row>
    <row r="344" spans="1:25" ht="14">
      <c r="A344" s="112"/>
      <c r="B344" s="148"/>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row>
    <row r="345" spans="1:25" ht="14">
      <c r="A345" s="112"/>
      <c r="B345" s="148"/>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row>
    <row r="346" spans="1:25" ht="14">
      <c r="A346" s="112"/>
      <c r="B346" s="148"/>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row>
    <row r="347" spans="1:25" ht="14">
      <c r="A347" s="112"/>
      <c r="B347" s="148"/>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row>
    <row r="348" spans="1:25" ht="14">
      <c r="A348" s="112"/>
      <c r="B348" s="148"/>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row>
    <row r="349" spans="1:25" ht="14">
      <c r="A349" s="112"/>
      <c r="B349" s="148"/>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row>
    <row r="350" spans="1:25" ht="14">
      <c r="A350" s="112"/>
      <c r="B350" s="148"/>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row>
    <row r="351" spans="1:25" ht="14">
      <c r="A351" s="112"/>
      <c r="B351" s="148"/>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row>
    <row r="352" spans="1:25" ht="14">
      <c r="A352" s="112"/>
      <c r="B352" s="148"/>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row>
    <row r="353" spans="1:25" ht="14">
      <c r="A353" s="112"/>
      <c r="B353" s="148"/>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row>
    <row r="354" spans="1:25" ht="14">
      <c r="A354" s="112"/>
      <c r="B354" s="148"/>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row>
    <row r="355" spans="1:25" ht="14">
      <c r="A355" s="112"/>
      <c r="B355" s="148"/>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row>
    <row r="356" spans="1:25" ht="14">
      <c r="A356" s="112"/>
      <c r="B356" s="148"/>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row>
    <row r="357" spans="1:25" ht="14">
      <c r="A357" s="112"/>
      <c r="B357" s="148"/>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row>
    <row r="358" spans="1:25" ht="14">
      <c r="A358" s="112"/>
      <c r="B358" s="148"/>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row>
    <row r="359" spans="1:25" ht="14">
      <c r="A359" s="112"/>
      <c r="B359" s="148"/>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row>
    <row r="360" spans="1:25" ht="14">
      <c r="A360" s="112"/>
      <c r="B360" s="148"/>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row>
    <row r="361" spans="1:25" ht="14">
      <c r="A361" s="112"/>
      <c r="B361" s="148"/>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row>
    <row r="362" spans="1:25" ht="14">
      <c r="A362" s="112"/>
      <c r="B362" s="148"/>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row>
    <row r="363" spans="1:25" ht="14">
      <c r="A363" s="112"/>
      <c r="B363" s="148"/>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row>
    <row r="364" spans="1:25" ht="14">
      <c r="A364" s="112"/>
      <c r="B364" s="148"/>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row>
    <row r="365" spans="1:25" ht="14">
      <c r="A365" s="112"/>
      <c r="B365" s="148"/>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row>
    <row r="366" spans="1:25" ht="14">
      <c r="A366" s="112"/>
      <c r="B366" s="148"/>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row>
    <row r="367" spans="1:25" ht="14">
      <c r="A367" s="112"/>
      <c r="B367" s="148"/>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row>
    <row r="368" spans="1:25" ht="14">
      <c r="A368" s="112"/>
      <c r="B368" s="148"/>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row>
    <row r="369" spans="1:25" ht="14">
      <c r="A369" s="112"/>
      <c r="B369" s="148"/>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row>
    <row r="370" spans="1:25" ht="14">
      <c r="A370" s="112"/>
      <c r="B370" s="148"/>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row>
    <row r="371" spans="1:25" ht="14">
      <c r="A371" s="112"/>
      <c r="B371" s="148"/>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row>
    <row r="372" spans="1:25" ht="14">
      <c r="A372" s="112"/>
      <c r="B372" s="148"/>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row>
    <row r="373" spans="1:25" ht="14">
      <c r="A373" s="112"/>
      <c r="B373" s="148"/>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row>
    <row r="374" spans="1:25" ht="14">
      <c r="A374" s="112"/>
      <c r="B374" s="148"/>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row>
    <row r="375" spans="1:25" ht="14">
      <c r="A375" s="112"/>
      <c r="B375" s="148"/>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row>
    <row r="376" spans="1:25" ht="14">
      <c r="A376" s="112"/>
      <c r="B376" s="148"/>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row>
    <row r="377" spans="1:25" ht="14">
      <c r="A377" s="112"/>
      <c r="B377" s="148"/>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row>
    <row r="378" spans="1:25" ht="14">
      <c r="A378" s="112"/>
      <c r="B378" s="148"/>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row>
    <row r="379" spans="1:25" ht="14">
      <c r="A379" s="112"/>
      <c r="B379" s="148"/>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row>
    <row r="380" spans="1:25" ht="14">
      <c r="A380" s="112"/>
      <c r="B380" s="148"/>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row>
    <row r="381" spans="1:25" ht="14">
      <c r="A381" s="112"/>
      <c r="B381" s="148"/>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row>
    <row r="382" spans="1:25" ht="14">
      <c r="A382" s="112"/>
      <c r="B382" s="148"/>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row>
    <row r="383" spans="1:25" ht="14">
      <c r="A383" s="112"/>
      <c r="B383" s="148"/>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row>
    <row r="384" spans="1:25" ht="14">
      <c r="A384" s="112"/>
      <c r="B384" s="148"/>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row>
    <row r="385" spans="1:25" ht="14">
      <c r="A385" s="112"/>
      <c r="B385" s="148"/>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row>
    <row r="386" spans="1:25" ht="14">
      <c r="A386" s="112"/>
      <c r="B386" s="148"/>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row>
    <row r="387" spans="1:25" ht="14">
      <c r="A387" s="112"/>
      <c r="B387" s="148"/>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row>
    <row r="388" spans="1:25" ht="14">
      <c r="A388" s="112"/>
      <c r="B388" s="148"/>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row>
    <row r="389" spans="1:25" ht="14">
      <c r="A389" s="112"/>
      <c r="B389" s="148"/>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row>
    <row r="390" spans="1:25" ht="14">
      <c r="A390" s="112"/>
      <c r="B390" s="148"/>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row>
    <row r="391" spans="1:25" ht="14">
      <c r="A391" s="112"/>
      <c r="B391" s="148"/>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row>
    <row r="392" spans="1:25" ht="14">
      <c r="A392" s="112"/>
      <c r="B392" s="148"/>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row>
    <row r="393" spans="1:25" ht="14">
      <c r="A393" s="112"/>
      <c r="B393" s="148"/>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row>
    <row r="394" spans="1:25" ht="14">
      <c r="A394" s="112"/>
      <c r="B394" s="148"/>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row>
    <row r="395" spans="1:25" ht="14">
      <c r="A395" s="112"/>
      <c r="B395" s="148"/>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row>
    <row r="396" spans="1:25" ht="14">
      <c r="A396" s="112"/>
      <c r="B396" s="148"/>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row>
    <row r="397" spans="1:25" ht="14">
      <c r="A397" s="112"/>
      <c r="B397" s="148"/>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row>
    <row r="398" spans="1:25" ht="14">
      <c r="A398" s="112"/>
      <c r="B398" s="148"/>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row>
    <row r="399" spans="1:25" ht="14">
      <c r="A399" s="112"/>
      <c r="B399" s="148"/>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row>
    <row r="400" spans="1:25" ht="14">
      <c r="A400" s="112"/>
      <c r="B400" s="148"/>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row>
    <row r="401" spans="1:25" ht="14">
      <c r="A401" s="112"/>
      <c r="B401" s="148"/>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row>
    <row r="402" spans="1:25" ht="14">
      <c r="A402" s="112"/>
      <c r="B402" s="148"/>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row>
    <row r="403" spans="1:25" ht="14">
      <c r="A403" s="112"/>
      <c r="B403" s="148"/>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row>
    <row r="404" spans="1:25" ht="14">
      <c r="A404" s="112"/>
      <c r="B404" s="148"/>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row>
    <row r="405" spans="1:25" ht="14">
      <c r="A405" s="112"/>
      <c r="B405" s="148"/>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row>
    <row r="406" spans="1:25" ht="14">
      <c r="A406" s="112"/>
      <c r="B406" s="148"/>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row>
    <row r="407" spans="1:25" ht="14">
      <c r="A407" s="112"/>
      <c r="B407" s="148"/>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row>
    <row r="408" spans="1:25" ht="14">
      <c r="A408" s="112"/>
      <c r="B408" s="148"/>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row>
    <row r="409" spans="1:25" ht="14">
      <c r="A409" s="112"/>
      <c r="B409" s="148"/>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row>
    <row r="410" spans="1:25" ht="14">
      <c r="A410" s="112"/>
      <c r="B410" s="148"/>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row>
    <row r="411" spans="1:25" ht="14">
      <c r="A411" s="112"/>
      <c r="B411" s="148"/>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row>
    <row r="412" spans="1:25" ht="14">
      <c r="A412" s="112"/>
      <c r="B412" s="148"/>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row>
    <row r="413" spans="1:25" ht="14">
      <c r="A413" s="112"/>
      <c r="B413" s="148"/>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row>
    <row r="414" spans="1:25" ht="14">
      <c r="A414" s="112"/>
      <c r="B414" s="148"/>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row>
    <row r="415" spans="1:25" ht="14">
      <c r="A415" s="112"/>
      <c r="B415" s="148"/>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row>
    <row r="416" spans="1:25" ht="14">
      <c r="A416" s="112"/>
      <c r="B416" s="148"/>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row>
    <row r="417" spans="1:25" ht="14">
      <c r="A417" s="112"/>
      <c r="B417" s="148"/>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row>
    <row r="418" spans="1:25" ht="14">
      <c r="A418" s="112"/>
      <c r="B418" s="148"/>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row>
    <row r="419" spans="1:25" ht="14">
      <c r="A419" s="112"/>
      <c r="B419" s="148"/>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row>
    <row r="420" spans="1:25" ht="14">
      <c r="A420" s="112"/>
      <c r="B420" s="148"/>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row>
    <row r="421" spans="1:25" ht="14">
      <c r="A421" s="112"/>
      <c r="B421" s="148"/>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row>
    <row r="422" spans="1:25" ht="14">
      <c r="A422" s="112"/>
      <c r="B422" s="148"/>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row>
    <row r="423" spans="1:25" ht="14">
      <c r="A423" s="112"/>
      <c r="B423" s="148"/>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row>
    <row r="424" spans="1:25" ht="14">
      <c r="A424" s="112"/>
      <c r="B424" s="148"/>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row>
    <row r="425" spans="1:25" ht="14">
      <c r="A425" s="112"/>
      <c r="B425" s="148"/>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row>
    <row r="426" spans="1:25" ht="14">
      <c r="A426" s="112"/>
      <c r="B426" s="148"/>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row>
    <row r="427" spans="1:25" ht="14">
      <c r="A427" s="112"/>
      <c r="B427" s="148"/>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row>
    <row r="428" spans="1:25" ht="14">
      <c r="A428" s="112"/>
      <c r="B428" s="148"/>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row>
    <row r="429" spans="1:25" ht="14">
      <c r="A429" s="112"/>
      <c r="B429" s="148"/>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row>
    <row r="430" spans="1:25" ht="14">
      <c r="A430" s="112"/>
      <c r="B430" s="148"/>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row>
    <row r="431" spans="1:25" ht="14">
      <c r="A431" s="112"/>
      <c r="B431" s="148"/>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row>
    <row r="432" spans="1:25" ht="14">
      <c r="A432" s="112"/>
      <c r="B432" s="148"/>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row>
    <row r="433" spans="1:25" ht="14">
      <c r="A433" s="112"/>
      <c r="B433" s="148"/>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row>
    <row r="434" spans="1:25" ht="14">
      <c r="A434" s="112"/>
      <c r="B434" s="148"/>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row>
    <row r="435" spans="1:25" ht="14">
      <c r="A435" s="112"/>
      <c r="B435" s="148"/>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row>
    <row r="436" spans="1:25" ht="14">
      <c r="A436" s="112"/>
      <c r="B436" s="148"/>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row>
    <row r="437" spans="1:25" ht="14">
      <c r="A437" s="112"/>
      <c r="B437" s="148"/>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row>
    <row r="438" spans="1:25" ht="14">
      <c r="A438" s="112"/>
      <c r="B438" s="148"/>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row>
    <row r="439" spans="1:25" ht="14">
      <c r="A439" s="112"/>
      <c r="B439" s="148"/>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row>
    <row r="440" spans="1:25" ht="14">
      <c r="A440" s="112"/>
      <c r="B440" s="148"/>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row>
    <row r="441" spans="1:25" ht="14">
      <c r="A441" s="112"/>
      <c r="B441" s="148"/>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row>
    <row r="442" spans="1:25" ht="14">
      <c r="A442" s="112"/>
      <c r="B442" s="148"/>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row>
    <row r="443" spans="1:25" ht="14">
      <c r="A443" s="112"/>
      <c r="B443" s="148"/>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row>
    <row r="444" spans="1:25" ht="14">
      <c r="A444" s="112"/>
      <c r="B444" s="148"/>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row>
    <row r="445" spans="1:25" ht="14">
      <c r="A445" s="112"/>
      <c r="B445" s="148"/>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row>
    <row r="446" spans="1:25" ht="14">
      <c r="A446" s="112"/>
      <c r="B446" s="148"/>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row>
    <row r="447" spans="1:25" ht="14">
      <c r="A447" s="112"/>
      <c r="B447" s="148"/>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row>
    <row r="448" spans="1:25" ht="14">
      <c r="A448" s="112"/>
      <c r="B448" s="148"/>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row>
    <row r="449" spans="1:25" ht="14">
      <c r="A449" s="112"/>
      <c r="B449" s="148"/>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row>
    <row r="450" spans="1:25" ht="14">
      <c r="A450" s="112"/>
      <c r="B450" s="148"/>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row>
    <row r="451" spans="1:25" ht="14">
      <c r="A451" s="112"/>
      <c r="B451" s="148"/>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row>
    <row r="452" spans="1:25" ht="14">
      <c r="A452" s="112"/>
      <c r="B452" s="148"/>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row>
    <row r="453" spans="1:25" ht="14">
      <c r="A453" s="112"/>
      <c r="B453" s="148"/>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row>
    <row r="454" spans="1:25" ht="14">
      <c r="A454" s="112"/>
      <c r="B454" s="148"/>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row>
    <row r="455" spans="1:25" ht="14">
      <c r="A455" s="112"/>
      <c r="B455" s="148"/>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row>
    <row r="456" spans="1:25" ht="14">
      <c r="A456" s="112"/>
      <c r="B456" s="148"/>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row>
    <row r="457" spans="1:25" ht="14">
      <c r="A457" s="112"/>
      <c r="B457" s="148"/>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row>
    <row r="458" spans="1:25" ht="14">
      <c r="A458" s="112"/>
      <c r="B458" s="148"/>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row>
    <row r="459" spans="1:25" ht="14">
      <c r="A459" s="112"/>
      <c r="B459" s="148"/>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row>
    <row r="460" spans="1:25" ht="14">
      <c r="A460" s="112"/>
      <c r="B460" s="148"/>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row>
    <row r="461" spans="1:25" ht="14">
      <c r="A461" s="112"/>
      <c r="B461" s="148"/>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row>
    <row r="462" spans="1:25" ht="14">
      <c r="A462" s="112"/>
      <c r="B462" s="148"/>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row>
    <row r="463" spans="1:25" ht="14">
      <c r="A463" s="112"/>
      <c r="B463" s="148"/>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row>
    <row r="464" spans="1:25" ht="14">
      <c r="A464" s="112"/>
      <c r="B464" s="148"/>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row>
    <row r="465" spans="1:25" ht="14">
      <c r="A465" s="112"/>
      <c r="B465" s="148"/>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row>
    <row r="466" spans="1:25" ht="14">
      <c r="A466" s="112"/>
      <c r="B466" s="148"/>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row>
    <row r="467" spans="1:25" ht="14">
      <c r="A467" s="112"/>
      <c r="B467" s="148"/>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row>
    <row r="468" spans="1:25" ht="14">
      <c r="A468" s="112"/>
      <c r="B468" s="148"/>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row>
    <row r="469" spans="1:25" ht="14">
      <c r="A469" s="112"/>
      <c r="B469" s="148"/>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row>
    <row r="470" spans="1:25" ht="14">
      <c r="A470" s="112"/>
      <c r="B470" s="148"/>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row>
    <row r="471" spans="1:25" ht="14">
      <c r="A471" s="112"/>
      <c r="B471" s="148"/>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row>
    <row r="472" spans="1:25" ht="14">
      <c r="A472" s="112"/>
      <c r="B472" s="148"/>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row>
    <row r="473" spans="1:25" ht="14">
      <c r="A473" s="112"/>
      <c r="B473" s="148"/>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row>
    <row r="474" spans="1:25" ht="14">
      <c r="A474" s="112"/>
      <c r="B474" s="148"/>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row>
    <row r="475" spans="1:25" ht="14">
      <c r="A475" s="112"/>
      <c r="B475" s="148"/>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row>
    <row r="476" spans="1:25" ht="14">
      <c r="A476" s="112"/>
      <c r="B476" s="148"/>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row>
    <row r="477" spans="1:25" ht="14">
      <c r="A477" s="112"/>
      <c r="B477" s="148"/>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row>
    <row r="478" spans="1:25" ht="14">
      <c r="A478" s="112"/>
      <c r="B478" s="148"/>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row>
    <row r="479" spans="1:25" ht="14">
      <c r="A479" s="112"/>
      <c r="B479" s="148"/>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row>
    <row r="480" spans="1:25" ht="14">
      <c r="A480" s="112"/>
      <c r="B480" s="148"/>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row>
    <row r="481" spans="1:25" ht="14">
      <c r="A481" s="112"/>
      <c r="B481" s="148"/>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row>
    <row r="482" spans="1:25" ht="14">
      <c r="A482" s="112"/>
      <c r="B482" s="148"/>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row>
    <row r="483" spans="1:25" ht="14">
      <c r="A483" s="112"/>
      <c r="B483" s="148"/>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row>
    <row r="484" spans="1:25" ht="14">
      <c r="A484" s="112"/>
      <c r="B484" s="148"/>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row>
    <row r="485" spans="1:25" ht="14">
      <c r="A485" s="112"/>
      <c r="B485" s="148"/>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row>
    <row r="486" spans="1:25" ht="14">
      <c r="A486" s="112"/>
      <c r="B486" s="148"/>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row>
    <row r="487" spans="1:25" ht="14">
      <c r="A487" s="112"/>
      <c r="B487" s="148"/>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row>
    <row r="488" spans="1:25" ht="14">
      <c r="A488" s="112"/>
      <c r="B488" s="148"/>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row>
    <row r="489" spans="1:25" ht="14">
      <c r="A489" s="112"/>
      <c r="B489" s="148"/>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row>
    <row r="490" spans="1:25" ht="14">
      <c r="A490" s="112"/>
      <c r="B490" s="148"/>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row>
    <row r="491" spans="1:25" ht="14">
      <c r="A491" s="112"/>
      <c r="B491" s="148"/>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row>
    <row r="492" spans="1:25" ht="14">
      <c r="A492" s="112"/>
      <c r="B492" s="148"/>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row>
    <row r="493" spans="1:25" ht="14">
      <c r="A493" s="112"/>
      <c r="B493" s="148"/>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row>
    <row r="494" spans="1:25" ht="14">
      <c r="A494" s="112"/>
      <c r="B494" s="148"/>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row>
    <row r="495" spans="1:25" ht="14">
      <c r="A495" s="112"/>
      <c r="B495" s="148"/>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row>
    <row r="496" spans="1:25" ht="14">
      <c r="A496" s="112"/>
      <c r="B496" s="148"/>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row>
    <row r="497" spans="1:25" ht="14">
      <c r="A497" s="112"/>
      <c r="B497" s="148"/>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row>
    <row r="498" spans="1:25" ht="14">
      <c r="A498" s="112"/>
      <c r="B498" s="148"/>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row>
    <row r="499" spans="1:25" ht="14">
      <c r="A499" s="112"/>
      <c r="B499" s="148"/>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row>
    <row r="500" spans="1:25" ht="14">
      <c r="A500" s="112"/>
      <c r="B500" s="148"/>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row>
    <row r="501" spans="1:25" ht="14">
      <c r="A501" s="112"/>
      <c r="B501" s="148"/>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row>
    <row r="502" spans="1:25" ht="14">
      <c r="A502" s="112"/>
      <c r="B502" s="148"/>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row>
    <row r="503" spans="1:25" ht="14">
      <c r="A503" s="112"/>
      <c r="B503" s="148"/>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row>
    <row r="504" spans="1:25" ht="14">
      <c r="A504" s="112"/>
      <c r="B504" s="148"/>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row>
    <row r="505" spans="1:25" ht="14">
      <c r="A505" s="112"/>
      <c r="B505" s="148"/>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row>
    <row r="506" spans="1:25" ht="14">
      <c r="A506" s="112"/>
      <c r="B506" s="148"/>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row>
    <row r="507" spans="1:25" ht="14">
      <c r="A507" s="112"/>
      <c r="B507" s="148"/>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row>
    <row r="508" spans="1:25" ht="14">
      <c r="A508" s="112"/>
      <c r="B508" s="148"/>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row>
    <row r="509" spans="1:25" ht="14">
      <c r="A509" s="112"/>
      <c r="B509" s="148"/>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row>
    <row r="510" spans="1:25" ht="14">
      <c r="A510" s="112"/>
      <c r="B510" s="148"/>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row>
    <row r="511" spans="1:25" ht="14">
      <c r="A511" s="112"/>
      <c r="B511" s="148"/>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row>
    <row r="512" spans="1:25" ht="14">
      <c r="A512" s="112"/>
      <c r="B512" s="148"/>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row>
    <row r="513" spans="1:25" ht="14">
      <c r="A513" s="112"/>
      <c r="B513" s="148"/>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row>
    <row r="514" spans="1:25" ht="14">
      <c r="A514" s="112"/>
      <c r="B514" s="148"/>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row>
    <row r="515" spans="1:25" ht="14">
      <c r="A515" s="112"/>
      <c r="B515" s="148"/>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row>
    <row r="516" spans="1:25" ht="14">
      <c r="A516" s="112"/>
      <c r="B516" s="148"/>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row>
    <row r="517" spans="1:25" ht="14">
      <c r="A517" s="112"/>
      <c r="B517" s="148"/>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row>
    <row r="518" spans="1:25" ht="14">
      <c r="A518" s="112"/>
      <c r="B518" s="148"/>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row>
    <row r="519" spans="1:25" ht="14">
      <c r="A519" s="112"/>
      <c r="B519" s="148"/>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row>
    <row r="520" spans="1:25" ht="14">
      <c r="A520" s="112"/>
      <c r="B520" s="148"/>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row>
    <row r="521" spans="1:25" ht="14">
      <c r="A521" s="112"/>
      <c r="B521" s="148"/>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row>
    <row r="522" spans="1:25" ht="14">
      <c r="A522" s="112"/>
      <c r="B522" s="148"/>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row>
    <row r="523" spans="1:25" ht="14">
      <c r="A523" s="112"/>
      <c r="B523" s="148"/>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row>
    <row r="524" spans="1:25" ht="14">
      <c r="A524" s="112"/>
      <c r="B524" s="148"/>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row>
    <row r="525" spans="1:25" ht="14">
      <c r="A525" s="112"/>
      <c r="B525" s="148"/>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row>
    <row r="526" spans="1:25" ht="14">
      <c r="A526" s="112"/>
      <c r="B526" s="148"/>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row>
    <row r="527" spans="1:25" ht="14">
      <c r="A527" s="112"/>
      <c r="B527" s="148"/>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row>
    <row r="528" spans="1:25" ht="14">
      <c r="A528" s="112"/>
      <c r="B528" s="148"/>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row>
    <row r="529" spans="1:25" ht="14">
      <c r="A529" s="112"/>
      <c r="B529" s="148"/>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row>
    <row r="530" spans="1:25" ht="14">
      <c r="A530" s="112"/>
      <c r="B530" s="148"/>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row>
    <row r="531" spans="1:25" ht="14">
      <c r="A531" s="112"/>
      <c r="B531" s="148"/>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row>
    <row r="532" spans="1:25" ht="14">
      <c r="A532" s="112"/>
      <c r="B532" s="148"/>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row>
    <row r="533" spans="1:25" ht="14">
      <c r="A533" s="112"/>
      <c r="B533" s="148"/>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row>
    <row r="534" spans="1:25" ht="14">
      <c r="A534" s="112"/>
      <c r="B534" s="148"/>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row>
    <row r="535" spans="1:25" ht="14">
      <c r="A535" s="112"/>
      <c r="B535" s="148"/>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row>
    <row r="536" spans="1:25" ht="14">
      <c r="A536" s="112"/>
      <c r="B536" s="148"/>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row>
    <row r="537" spans="1:25" ht="14">
      <c r="A537" s="112"/>
      <c r="B537" s="148"/>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row>
    <row r="538" spans="1:25" ht="14">
      <c r="A538" s="112"/>
      <c r="B538" s="148"/>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row>
    <row r="539" spans="1:25" ht="14">
      <c r="A539" s="112"/>
      <c r="B539" s="148"/>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row>
    <row r="540" spans="1:25" ht="14">
      <c r="A540" s="112"/>
      <c r="B540" s="148"/>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row>
    <row r="541" spans="1:25" ht="14">
      <c r="A541" s="112"/>
      <c r="B541" s="148"/>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row>
    <row r="542" spans="1:25" ht="14">
      <c r="A542" s="112"/>
      <c r="B542" s="148"/>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row>
    <row r="543" spans="1:25" ht="14">
      <c r="A543" s="112"/>
      <c r="B543" s="148"/>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row>
    <row r="544" spans="1:25" ht="14">
      <c r="A544" s="112"/>
      <c r="B544" s="148"/>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row>
    <row r="545" spans="1:25" ht="14">
      <c r="A545" s="112"/>
      <c r="B545" s="148"/>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row>
    <row r="546" spans="1:25" ht="14">
      <c r="A546" s="112"/>
      <c r="B546" s="148"/>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row>
    <row r="547" spans="1:25" ht="14">
      <c r="A547" s="112"/>
      <c r="B547" s="148"/>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row>
    <row r="548" spans="1:25" ht="14">
      <c r="A548" s="112"/>
      <c r="B548" s="148"/>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row>
    <row r="549" spans="1:25" ht="14">
      <c r="A549" s="112"/>
      <c r="B549" s="148"/>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row>
    <row r="550" spans="1:25" ht="14">
      <c r="A550" s="112"/>
      <c r="B550" s="148"/>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row>
    <row r="551" spans="1:25" ht="14">
      <c r="A551" s="112"/>
      <c r="B551" s="148"/>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row>
    <row r="552" spans="1:25" ht="14">
      <c r="A552" s="112"/>
      <c r="B552" s="148"/>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row>
    <row r="553" spans="1:25" ht="14">
      <c r="A553" s="112"/>
      <c r="B553" s="148"/>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row>
    <row r="554" spans="1:25" ht="14">
      <c r="A554" s="112"/>
      <c r="B554" s="148"/>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row>
    <row r="555" spans="1:25" ht="14">
      <c r="A555" s="112"/>
      <c r="B555" s="148"/>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row>
    <row r="556" spans="1:25" ht="14">
      <c r="A556" s="112"/>
      <c r="B556" s="148"/>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row>
    <row r="557" spans="1:25" ht="14">
      <c r="A557" s="112"/>
      <c r="B557" s="148"/>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row>
    <row r="558" spans="1:25" ht="14">
      <c r="A558" s="112"/>
      <c r="B558" s="148"/>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row>
    <row r="559" spans="1:25" ht="14">
      <c r="A559" s="112"/>
      <c r="B559" s="148"/>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row>
    <row r="560" spans="1:25" ht="14">
      <c r="A560" s="112"/>
      <c r="B560" s="148"/>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row>
    <row r="561" spans="1:25" ht="14">
      <c r="A561" s="112"/>
      <c r="B561" s="148"/>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row>
    <row r="562" spans="1:25" ht="14">
      <c r="A562" s="112"/>
      <c r="B562" s="148"/>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row>
    <row r="563" spans="1:25" ht="14">
      <c r="A563" s="112"/>
      <c r="B563" s="148"/>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row>
    <row r="564" spans="1:25" ht="14">
      <c r="A564" s="112"/>
      <c r="B564" s="148"/>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row>
    <row r="565" spans="1:25" ht="14">
      <c r="A565" s="112"/>
      <c r="B565" s="148"/>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row>
    <row r="566" spans="1:25" ht="14">
      <c r="A566" s="112"/>
      <c r="B566" s="148"/>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row>
    <row r="567" spans="1:25" ht="14">
      <c r="A567" s="112"/>
      <c r="B567" s="148"/>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row>
    <row r="568" spans="1:25" ht="14">
      <c r="A568" s="112"/>
      <c r="B568" s="148"/>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row>
    <row r="569" spans="1:25" ht="14">
      <c r="A569" s="112"/>
      <c r="B569" s="148"/>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row>
    <row r="570" spans="1:25" ht="14">
      <c r="A570" s="112"/>
      <c r="B570" s="148"/>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row>
    <row r="571" spans="1:25" ht="14">
      <c r="A571" s="112"/>
      <c r="B571" s="148"/>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row>
    <row r="572" spans="1:25" ht="14">
      <c r="A572" s="112"/>
      <c r="B572" s="148"/>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row>
    <row r="573" spans="1:25" ht="14">
      <c r="A573" s="112"/>
      <c r="B573" s="148"/>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row>
    <row r="574" spans="1:25" ht="14">
      <c r="A574" s="112"/>
      <c r="B574" s="148"/>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row>
    <row r="575" spans="1:25" ht="14">
      <c r="A575" s="112"/>
      <c r="B575" s="148"/>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row>
    <row r="576" spans="1:25" ht="14">
      <c r="A576" s="112"/>
      <c r="B576" s="148"/>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row>
    <row r="577" spans="1:25" ht="14">
      <c r="A577" s="112"/>
      <c r="B577" s="148"/>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row>
    <row r="578" spans="1:25" ht="14">
      <c r="A578" s="112"/>
      <c r="B578" s="148"/>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row>
    <row r="579" spans="1:25" ht="14">
      <c r="A579" s="112"/>
      <c r="B579" s="148"/>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row>
    <row r="580" spans="1:25" ht="14">
      <c r="A580" s="112"/>
      <c r="B580" s="148"/>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row>
    <row r="581" spans="1:25" ht="14">
      <c r="A581" s="112"/>
      <c r="B581" s="148"/>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row>
    <row r="582" spans="1:25" ht="14">
      <c r="A582" s="112"/>
      <c r="B582" s="148"/>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row>
    <row r="583" spans="1:25" ht="14">
      <c r="A583" s="112"/>
      <c r="B583" s="148"/>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row>
    <row r="584" spans="1:25" ht="14">
      <c r="A584" s="112"/>
      <c r="B584" s="148"/>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row>
    <row r="585" spans="1:25" ht="14">
      <c r="A585" s="112"/>
      <c r="B585" s="148"/>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row>
    <row r="586" spans="1:25" ht="14">
      <c r="A586" s="112"/>
      <c r="B586" s="148"/>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row>
    <row r="587" spans="1:25" ht="14">
      <c r="A587" s="112"/>
      <c r="B587" s="148"/>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row>
    <row r="588" spans="1:25" ht="14">
      <c r="A588" s="112"/>
      <c r="B588" s="148"/>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row>
    <row r="589" spans="1:25" ht="14">
      <c r="A589" s="112"/>
      <c r="B589" s="148"/>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row>
    <row r="590" spans="1:25" ht="14">
      <c r="A590" s="112"/>
      <c r="B590" s="148"/>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row>
    <row r="591" spans="1:25" ht="14">
      <c r="A591" s="112"/>
      <c r="B591" s="148"/>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row>
    <row r="592" spans="1:25" ht="14">
      <c r="A592" s="112"/>
      <c r="B592" s="148"/>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row>
    <row r="593" spans="1:25" ht="14">
      <c r="A593" s="112"/>
      <c r="B593" s="148"/>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row>
    <row r="594" spans="1:25" ht="14">
      <c r="A594" s="112"/>
      <c r="B594" s="148"/>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row>
    <row r="595" spans="1:25" ht="14">
      <c r="A595" s="112"/>
      <c r="B595" s="148"/>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row>
    <row r="596" spans="1:25" ht="14">
      <c r="A596" s="112"/>
      <c r="B596" s="148"/>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row>
    <row r="597" spans="1:25" ht="14">
      <c r="A597" s="112"/>
      <c r="B597" s="148"/>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row>
    <row r="598" spans="1:25" ht="14">
      <c r="A598" s="112"/>
      <c r="B598" s="148"/>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row>
    <row r="599" spans="1:25" ht="14">
      <c r="A599" s="112"/>
      <c r="B599" s="148"/>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row>
    <row r="600" spans="1:25" ht="14">
      <c r="A600" s="112"/>
      <c r="B600" s="148"/>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row>
    <row r="601" spans="1:25" ht="14">
      <c r="A601" s="112"/>
      <c r="B601" s="148"/>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row>
    <row r="602" spans="1:25" ht="14">
      <c r="A602" s="112"/>
      <c r="B602" s="148"/>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row>
    <row r="603" spans="1:25" ht="14">
      <c r="A603" s="112"/>
      <c r="B603" s="148"/>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row>
    <row r="604" spans="1:25" ht="14">
      <c r="A604" s="112"/>
      <c r="B604" s="148"/>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row>
    <row r="605" spans="1:25" ht="14">
      <c r="A605" s="112"/>
      <c r="B605" s="148"/>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row>
    <row r="606" spans="1:25" ht="14">
      <c r="A606" s="112"/>
      <c r="B606" s="148"/>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row>
    <row r="607" spans="1:25" ht="14">
      <c r="A607" s="112"/>
      <c r="B607" s="148"/>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row>
    <row r="608" spans="1:25" ht="14">
      <c r="A608" s="112"/>
      <c r="B608" s="148"/>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row>
    <row r="609" spans="1:25" ht="14">
      <c r="A609" s="112"/>
      <c r="B609" s="148"/>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row>
    <row r="610" spans="1:25" ht="14">
      <c r="A610" s="112"/>
      <c r="B610" s="148"/>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row>
    <row r="611" spans="1:25" ht="14">
      <c r="A611" s="112"/>
      <c r="B611" s="148"/>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row>
    <row r="612" spans="1:25" ht="14">
      <c r="A612" s="112"/>
      <c r="B612" s="148"/>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row>
    <row r="613" spans="1:25" ht="14">
      <c r="A613" s="112"/>
      <c r="B613" s="148"/>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row>
    <row r="614" spans="1:25" ht="14">
      <c r="A614" s="112"/>
      <c r="B614" s="148"/>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row>
    <row r="615" spans="1:25" ht="14">
      <c r="A615" s="112"/>
      <c r="B615" s="148"/>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row>
    <row r="616" spans="1:25" ht="14">
      <c r="A616" s="112"/>
      <c r="B616" s="148"/>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row>
    <row r="617" spans="1:25" ht="14">
      <c r="A617" s="112"/>
      <c r="B617" s="148"/>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row>
    <row r="618" spans="1:25" ht="14">
      <c r="A618" s="112"/>
      <c r="B618" s="148"/>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row>
    <row r="619" spans="1:25" ht="14">
      <c r="A619" s="112"/>
      <c r="B619" s="148"/>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row>
    <row r="620" spans="1:25" ht="14">
      <c r="A620" s="112"/>
      <c r="B620" s="148"/>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row>
    <row r="621" spans="1:25" ht="14">
      <c r="A621" s="112"/>
      <c r="B621" s="148"/>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row>
    <row r="622" spans="1:25" ht="14">
      <c r="A622" s="112"/>
      <c r="B622" s="148"/>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row>
    <row r="623" spans="1:25" ht="14">
      <c r="A623" s="112"/>
      <c r="B623" s="148"/>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row>
    <row r="624" spans="1:25" ht="14">
      <c r="A624" s="112"/>
      <c r="B624" s="148"/>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row>
    <row r="625" spans="1:25" ht="14">
      <c r="A625" s="112"/>
      <c r="B625" s="148"/>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row>
    <row r="626" spans="1:25" ht="14">
      <c r="A626" s="112"/>
      <c r="B626" s="148"/>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row>
    <row r="627" spans="1:25" ht="14">
      <c r="A627" s="112"/>
      <c r="B627" s="148"/>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row>
    <row r="628" spans="1:25" ht="14">
      <c r="A628" s="112"/>
      <c r="B628" s="148"/>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row>
    <row r="629" spans="1:25" ht="14">
      <c r="A629" s="112"/>
      <c r="B629" s="148"/>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row>
    <row r="630" spans="1:25" ht="14">
      <c r="A630" s="112"/>
      <c r="B630" s="148"/>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row>
    <row r="631" spans="1:25" ht="14">
      <c r="A631" s="112"/>
      <c r="B631" s="148"/>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row>
    <row r="632" spans="1:25" ht="14">
      <c r="A632" s="112"/>
      <c r="B632" s="148"/>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row>
    <row r="633" spans="1:25" ht="14">
      <c r="A633" s="112"/>
      <c r="B633" s="148"/>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row>
    <row r="634" spans="1:25" ht="14">
      <c r="A634" s="112"/>
      <c r="B634" s="148"/>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row>
    <row r="635" spans="1:25" ht="14">
      <c r="A635" s="112"/>
      <c r="B635" s="148"/>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row>
    <row r="636" spans="1:25" ht="14">
      <c r="A636" s="112"/>
      <c r="B636" s="148"/>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row>
    <row r="637" spans="1:25" ht="14">
      <c r="A637" s="112"/>
      <c r="B637" s="148"/>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row>
    <row r="638" spans="1:25" ht="14">
      <c r="A638" s="112"/>
      <c r="B638" s="148"/>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row>
    <row r="639" spans="1:25" ht="14">
      <c r="A639" s="112"/>
      <c r="B639" s="148"/>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row>
    <row r="640" spans="1:25" ht="14">
      <c r="A640" s="112"/>
      <c r="B640" s="148"/>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row>
    <row r="641" spans="1:25" ht="14">
      <c r="A641" s="112"/>
      <c r="B641" s="148"/>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row>
    <row r="642" spans="1:25" ht="14">
      <c r="A642" s="112"/>
      <c r="B642" s="148"/>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row>
    <row r="643" spans="1:25" ht="14">
      <c r="A643" s="112"/>
      <c r="B643" s="148"/>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row>
    <row r="644" spans="1:25" ht="14">
      <c r="A644" s="112"/>
      <c r="B644" s="148"/>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row>
    <row r="645" spans="1:25" ht="14">
      <c r="A645" s="112"/>
      <c r="B645" s="148"/>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row>
    <row r="646" spans="1:25" ht="14">
      <c r="A646" s="112"/>
      <c r="B646" s="148"/>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row>
    <row r="647" spans="1:25" ht="14">
      <c r="A647" s="112"/>
      <c r="B647" s="148"/>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row>
    <row r="648" spans="1:25" ht="14">
      <c r="A648" s="112"/>
      <c r="B648" s="148"/>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row>
    <row r="649" spans="1:25" ht="14">
      <c r="A649" s="112"/>
      <c r="B649" s="148"/>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row>
    <row r="650" spans="1:25" ht="14">
      <c r="A650" s="112"/>
      <c r="B650" s="148"/>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row>
    <row r="651" spans="1:25" ht="14">
      <c r="A651" s="112"/>
      <c r="B651" s="148"/>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row>
    <row r="652" spans="1:25" ht="14">
      <c r="A652" s="112"/>
      <c r="B652" s="148"/>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row>
    <row r="653" spans="1:25" ht="14">
      <c r="A653" s="112"/>
      <c r="B653" s="148"/>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row>
    <row r="654" spans="1:25" ht="14">
      <c r="A654" s="112"/>
      <c r="B654" s="148"/>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row>
    <row r="655" spans="1:25" ht="14">
      <c r="A655" s="112"/>
      <c r="B655" s="148"/>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row>
    <row r="656" spans="1:25" ht="14">
      <c r="A656" s="112"/>
      <c r="B656" s="148"/>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row>
    <row r="657" spans="1:25" ht="14">
      <c r="A657" s="112"/>
      <c r="B657" s="148"/>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row>
    <row r="658" spans="1:25" ht="14">
      <c r="A658" s="112"/>
      <c r="B658" s="148"/>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row>
    <row r="659" spans="1:25" ht="14">
      <c r="A659" s="112"/>
      <c r="B659" s="148"/>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row>
    <row r="660" spans="1:25" ht="14">
      <c r="A660" s="112"/>
      <c r="B660" s="148"/>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row>
    <row r="661" spans="1:25" ht="14">
      <c r="A661" s="112"/>
      <c r="B661" s="148"/>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row>
    <row r="662" spans="1:25" ht="14">
      <c r="A662" s="112"/>
      <c r="B662" s="148"/>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row>
    <row r="663" spans="1:25" ht="14">
      <c r="A663" s="112"/>
      <c r="B663" s="148"/>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row>
    <row r="664" spans="1:25" ht="14">
      <c r="A664" s="112"/>
      <c r="B664" s="148"/>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row>
    <row r="665" spans="1:25" ht="14">
      <c r="A665" s="112"/>
      <c r="B665" s="148"/>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row>
    <row r="666" spans="1:25" ht="14">
      <c r="A666" s="112"/>
      <c r="B666" s="148"/>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row>
    <row r="667" spans="1:25" ht="14">
      <c r="A667" s="112"/>
      <c r="B667" s="148"/>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row>
    <row r="668" spans="1:25" ht="14">
      <c r="A668" s="112"/>
      <c r="B668" s="148"/>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row>
    <row r="669" spans="1:25" ht="14">
      <c r="A669" s="112"/>
      <c r="B669" s="148"/>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row>
    <row r="670" spans="1:25" ht="14">
      <c r="A670" s="112"/>
      <c r="B670" s="148"/>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row>
    <row r="671" spans="1:25" ht="14">
      <c r="A671" s="112"/>
      <c r="B671" s="148"/>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row>
    <row r="672" spans="1:25" ht="14">
      <c r="A672" s="112"/>
      <c r="B672" s="148"/>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row>
    <row r="673" spans="1:25" ht="14">
      <c r="A673" s="112"/>
      <c r="B673" s="148"/>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row>
    <row r="674" spans="1:25" ht="14">
      <c r="A674" s="112"/>
      <c r="B674" s="148"/>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row>
    <row r="675" spans="1:25" ht="14">
      <c r="A675" s="112"/>
      <c r="B675" s="148"/>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row>
    <row r="676" spans="1:25" ht="14">
      <c r="A676" s="112"/>
      <c r="B676" s="148"/>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row>
    <row r="677" spans="1:25" ht="14">
      <c r="A677" s="112"/>
      <c r="B677" s="148"/>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row>
    <row r="678" spans="1:25" ht="14">
      <c r="A678" s="112"/>
      <c r="B678" s="148"/>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row>
    <row r="679" spans="1:25" ht="14">
      <c r="A679" s="112"/>
      <c r="B679" s="148"/>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row>
    <row r="680" spans="1:25" ht="14">
      <c r="A680" s="112"/>
      <c r="B680" s="148"/>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row>
    <row r="681" spans="1:25" ht="14">
      <c r="A681" s="112"/>
      <c r="B681" s="148"/>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row>
    <row r="682" spans="1:25" ht="14">
      <c r="A682" s="112"/>
      <c r="B682" s="148"/>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row>
    <row r="683" spans="1:25" ht="14">
      <c r="A683" s="112"/>
      <c r="B683" s="148"/>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row>
    <row r="684" spans="1:25" ht="14">
      <c r="A684" s="112"/>
      <c r="B684" s="148"/>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row>
    <row r="685" spans="1:25" ht="14">
      <c r="A685" s="112"/>
      <c r="B685" s="148"/>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row>
    <row r="686" spans="1:25" ht="14">
      <c r="A686" s="112"/>
      <c r="B686" s="148"/>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row>
    <row r="687" spans="1:25" ht="14">
      <c r="A687" s="112"/>
      <c r="B687" s="148"/>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row>
    <row r="688" spans="1:25" ht="14">
      <c r="A688" s="112"/>
      <c r="B688" s="148"/>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row>
    <row r="689" spans="1:25" ht="14">
      <c r="A689" s="112"/>
      <c r="B689" s="148"/>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row>
    <row r="690" spans="1:25" ht="14">
      <c r="A690" s="112"/>
      <c r="B690" s="148"/>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row>
    <row r="691" spans="1:25" ht="14">
      <c r="A691" s="112"/>
      <c r="B691" s="148"/>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row>
    <row r="692" spans="1:25" ht="14">
      <c r="A692" s="112"/>
      <c r="B692" s="148"/>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row>
    <row r="693" spans="1:25" ht="14">
      <c r="A693" s="112"/>
      <c r="B693" s="148"/>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row>
    <row r="694" spans="1:25" ht="14">
      <c r="A694" s="112"/>
      <c r="B694" s="148"/>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row>
    <row r="695" spans="1:25" ht="14">
      <c r="A695" s="112"/>
      <c r="B695" s="148"/>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row>
    <row r="696" spans="1:25" ht="14">
      <c r="A696" s="112"/>
      <c r="B696" s="148"/>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row>
    <row r="697" spans="1:25" ht="14">
      <c r="A697" s="112"/>
      <c r="B697" s="148"/>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row>
    <row r="698" spans="1:25" ht="14">
      <c r="A698" s="112"/>
      <c r="B698" s="148"/>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row>
    <row r="699" spans="1:25" ht="14">
      <c r="A699" s="112"/>
      <c r="B699" s="148"/>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row>
    <row r="700" spans="1:25" ht="14">
      <c r="A700" s="112"/>
      <c r="B700" s="148"/>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row>
    <row r="701" spans="1:25" ht="14">
      <c r="A701" s="112"/>
      <c r="B701" s="148"/>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row>
    <row r="702" spans="1:25" ht="14">
      <c r="A702" s="112"/>
      <c r="B702" s="148"/>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row>
    <row r="703" spans="1:25" ht="14">
      <c r="A703" s="112"/>
      <c r="B703" s="148"/>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row>
    <row r="704" spans="1:25" ht="14">
      <c r="A704" s="112"/>
      <c r="B704" s="148"/>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row>
    <row r="705" spans="1:25" ht="14">
      <c r="A705" s="112"/>
      <c r="B705" s="148"/>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row>
    <row r="706" spans="1:25" ht="14">
      <c r="A706" s="112"/>
      <c r="B706" s="148"/>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row>
    <row r="707" spans="1:25" ht="14">
      <c r="A707" s="112"/>
      <c r="B707" s="148"/>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row>
    <row r="708" spans="1:25" ht="14">
      <c r="A708" s="112"/>
      <c r="B708" s="148"/>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row>
    <row r="709" spans="1:25" ht="14">
      <c r="A709" s="112"/>
      <c r="B709" s="148"/>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row>
    <row r="710" spans="1:25" ht="14">
      <c r="A710" s="112"/>
      <c r="B710" s="148"/>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row>
    <row r="711" spans="1:25" ht="14">
      <c r="A711" s="112"/>
      <c r="B711" s="148"/>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row>
    <row r="712" spans="1:25" ht="14">
      <c r="A712" s="112"/>
      <c r="B712" s="148"/>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row>
    <row r="713" spans="1:25" ht="14">
      <c r="A713" s="112"/>
      <c r="B713" s="148"/>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row>
    <row r="714" spans="1:25" ht="14">
      <c r="A714" s="112"/>
      <c r="B714" s="148"/>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row>
    <row r="715" spans="1:25" ht="14">
      <c r="A715" s="112"/>
      <c r="B715" s="148"/>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row>
    <row r="716" spans="1:25" ht="14">
      <c r="A716" s="112"/>
      <c r="B716" s="148"/>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row>
    <row r="717" spans="1:25" ht="14">
      <c r="A717" s="112"/>
      <c r="B717" s="148"/>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row>
    <row r="718" spans="1:25" ht="14">
      <c r="A718" s="112"/>
      <c r="B718" s="148"/>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row>
    <row r="719" spans="1:25" ht="14">
      <c r="A719" s="112"/>
      <c r="B719" s="148"/>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row>
    <row r="720" spans="1:25" ht="14">
      <c r="A720" s="112"/>
      <c r="B720" s="148"/>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row>
    <row r="721" spans="1:25" ht="14">
      <c r="A721" s="112"/>
      <c r="B721" s="148"/>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row>
    <row r="722" spans="1:25" ht="14">
      <c r="A722" s="112"/>
      <c r="B722" s="148"/>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row>
    <row r="723" spans="1:25" ht="14">
      <c r="A723" s="112"/>
      <c r="B723" s="148"/>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row>
    <row r="724" spans="1:25" ht="14">
      <c r="A724" s="112"/>
      <c r="B724" s="148"/>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row>
    <row r="725" spans="1:25" ht="14">
      <c r="A725" s="112"/>
      <c r="B725" s="148"/>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row>
    <row r="726" spans="1:25" ht="14">
      <c r="A726" s="112"/>
      <c r="B726" s="148"/>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row>
    <row r="727" spans="1:25" ht="14">
      <c r="A727" s="112"/>
      <c r="B727" s="148"/>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row>
    <row r="728" spans="1:25" ht="14">
      <c r="A728" s="112"/>
      <c r="B728" s="148"/>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row>
    <row r="729" spans="1:25" ht="14">
      <c r="A729" s="112"/>
      <c r="B729" s="148"/>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row>
    <row r="730" spans="1:25" ht="14">
      <c r="A730" s="112"/>
      <c r="B730" s="148"/>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row>
    <row r="731" spans="1:25" ht="14">
      <c r="A731" s="112"/>
      <c r="B731" s="148"/>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row>
    <row r="732" spans="1:25" ht="14">
      <c r="A732" s="112"/>
      <c r="B732" s="148"/>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row>
    <row r="733" spans="1:25" ht="14">
      <c r="A733" s="112"/>
      <c r="B733" s="148"/>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row>
    <row r="734" spans="1:25" ht="14">
      <c r="A734" s="112"/>
      <c r="B734" s="148"/>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row>
    <row r="735" spans="1:25" ht="14">
      <c r="A735" s="112"/>
      <c r="B735" s="148"/>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row>
    <row r="736" spans="1:25" ht="14">
      <c r="A736" s="112"/>
      <c r="B736" s="148"/>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row>
    <row r="737" spans="1:25" ht="14">
      <c r="A737" s="112"/>
      <c r="B737" s="148"/>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row>
    <row r="738" spans="1:25" ht="14">
      <c r="A738" s="112"/>
      <c r="B738" s="148"/>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row>
    <row r="739" spans="1:25" ht="14">
      <c r="A739" s="112"/>
      <c r="B739" s="148"/>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row>
    <row r="740" spans="1:25" ht="14">
      <c r="A740" s="112"/>
      <c r="B740" s="148"/>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row>
    <row r="741" spans="1:25" ht="14">
      <c r="A741" s="112"/>
      <c r="B741" s="148"/>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row>
    <row r="742" spans="1:25" ht="14">
      <c r="A742" s="112"/>
      <c r="B742" s="148"/>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row>
    <row r="743" spans="1:25" ht="14">
      <c r="A743" s="112"/>
      <c r="B743" s="148"/>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row>
    <row r="744" spans="1:25" ht="14">
      <c r="A744" s="112"/>
      <c r="B744" s="148"/>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row>
    <row r="745" spans="1:25" ht="14">
      <c r="A745" s="112"/>
      <c r="B745" s="148"/>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row>
    <row r="746" spans="1:25" ht="14">
      <c r="A746" s="112"/>
      <c r="B746" s="148"/>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row>
    <row r="747" spans="1:25" ht="14">
      <c r="A747" s="112"/>
      <c r="B747" s="148"/>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row>
    <row r="748" spans="1:25" ht="14">
      <c r="A748" s="112"/>
      <c r="B748" s="148"/>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row>
    <row r="749" spans="1:25" ht="14">
      <c r="A749" s="112"/>
      <c r="B749" s="148"/>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row>
    <row r="750" spans="1:25" ht="14">
      <c r="A750" s="112"/>
      <c r="B750" s="148"/>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row>
    <row r="751" spans="1:25" ht="14">
      <c r="A751" s="112"/>
      <c r="B751" s="148"/>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row>
    <row r="752" spans="1:25" ht="14">
      <c r="A752" s="112"/>
      <c r="B752" s="148"/>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row>
    <row r="753" spans="1:25" ht="14">
      <c r="A753" s="112"/>
      <c r="B753" s="148"/>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row>
    <row r="754" spans="1:25" ht="14">
      <c r="A754" s="112"/>
      <c r="B754" s="148"/>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row>
    <row r="755" spans="1:25" ht="14">
      <c r="A755" s="112"/>
      <c r="B755" s="148"/>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row>
    <row r="756" spans="1:25" ht="14">
      <c r="A756" s="112"/>
      <c r="B756" s="148"/>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row>
    <row r="757" spans="1:25" ht="14">
      <c r="A757" s="112"/>
      <c r="B757" s="148"/>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row>
    <row r="758" spans="1:25" ht="14">
      <c r="A758" s="112"/>
      <c r="B758" s="148"/>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row>
    <row r="759" spans="1:25" ht="14">
      <c r="A759" s="112"/>
      <c r="B759" s="148"/>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row>
    <row r="760" spans="1:25" ht="14">
      <c r="A760" s="112"/>
      <c r="B760" s="148"/>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row>
    <row r="761" spans="1:25" ht="14">
      <c r="A761" s="112"/>
      <c r="B761" s="148"/>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row>
    <row r="762" spans="1:25" ht="14">
      <c r="A762" s="112"/>
      <c r="B762" s="148"/>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row>
    <row r="763" spans="1:25" ht="14">
      <c r="A763" s="112"/>
      <c r="B763" s="148"/>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row>
    <row r="764" spans="1:25" ht="14">
      <c r="A764" s="112"/>
      <c r="B764" s="148"/>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row>
    <row r="765" spans="1:25" ht="14">
      <c r="A765" s="112"/>
      <c r="B765" s="148"/>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row>
    <row r="766" spans="1:25" ht="14">
      <c r="A766" s="112"/>
      <c r="B766" s="148"/>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row>
    <row r="767" spans="1:25" ht="14">
      <c r="A767" s="112"/>
      <c r="B767" s="148"/>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row>
    <row r="768" spans="1:25" ht="14">
      <c r="A768" s="112"/>
      <c r="B768" s="148"/>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row>
    <row r="769" spans="1:25" ht="14">
      <c r="A769" s="112"/>
      <c r="B769" s="148"/>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row>
    <row r="770" spans="1:25" ht="14">
      <c r="A770" s="112"/>
      <c r="B770" s="148"/>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row>
    <row r="771" spans="1:25" ht="14">
      <c r="A771" s="112"/>
      <c r="B771" s="148"/>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row>
    <row r="772" spans="1:25" ht="14">
      <c r="A772" s="112"/>
      <c r="B772" s="148"/>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row>
    <row r="773" spans="1:25" ht="14">
      <c r="A773" s="112"/>
      <c r="B773" s="148"/>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row>
    <row r="774" spans="1:25" ht="14">
      <c r="A774" s="112"/>
      <c r="B774" s="148"/>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row>
    <row r="775" spans="1:25" ht="14">
      <c r="A775" s="112"/>
      <c r="B775" s="148"/>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row>
    <row r="776" spans="1:25" ht="14">
      <c r="A776" s="112"/>
      <c r="B776" s="148"/>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row>
    <row r="777" spans="1:25" ht="14">
      <c r="A777" s="112"/>
      <c r="B777" s="148"/>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row>
    <row r="778" spans="1:25" ht="14">
      <c r="A778" s="112"/>
      <c r="B778" s="148"/>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row>
    <row r="779" spans="1:25" ht="14">
      <c r="A779" s="112"/>
      <c r="B779" s="148"/>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row>
    <row r="780" spans="1:25" ht="14">
      <c r="A780" s="112"/>
      <c r="B780" s="148"/>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row>
    <row r="781" spans="1:25" ht="14">
      <c r="A781" s="112"/>
      <c r="B781" s="148"/>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row>
    <row r="782" spans="1:25" ht="14">
      <c r="A782" s="112"/>
      <c r="B782" s="148"/>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row>
    <row r="783" spans="1:25" ht="14">
      <c r="A783" s="112"/>
      <c r="B783" s="148"/>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row>
    <row r="784" spans="1:25" ht="14">
      <c r="A784" s="112"/>
      <c r="B784" s="148"/>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row>
    <row r="785" spans="1:25" ht="14">
      <c r="A785" s="112"/>
      <c r="B785" s="148"/>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row>
    <row r="786" spans="1:25" ht="14">
      <c r="A786" s="112"/>
      <c r="B786" s="148"/>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row>
    <row r="787" spans="1:25" ht="14">
      <c r="A787" s="112"/>
      <c r="B787" s="148"/>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row>
    <row r="788" spans="1:25" ht="14">
      <c r="A788" s="112"/>
      <c r="B788" s="148"/>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row>
    <row r="789" spans="1:25" ht="14">
      <c r="A789" s="112"/>
      <c r="B789" s="148"/>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row>
    <row r="790" spans="1:25" ht="14">
      <c r="A790" s="112"/>
      <c r="B790" s="148"/>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row>
    <row r="791" spans="1:25" ht="14">
      <c r="A791" s="112"/>
      <c r="B791" s="148"/>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row>
    <row r="792" spans="1:25" ht="14">
      <c r="A792" s="112"/>
      <c r="B792" s="148"/>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row>
    <row r="793" spans="1:25" ht="14">
      <c r="A793" s="112"/>
      <c r="B793" s="148"/>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row>
    <row r="794" spans="1:25" ht="14">
      <c r="A794" s="112"/>
      <c r="B794" s="148"/>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row>
    <row r="795" spans="1:25" ht="14">
      <c r="A795" s="112"/>
      <c r="B795" s="148"/>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row>
    <row r="796" spans="1:25" ht="14">
      <c r="A796" s="112"/>
      <c r="B796" s="148"/>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row>
    <row r="797" spans="1:25" ht="14">
      <c r="A797" s="112"/>
      <c r="B797" s="148"/>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row>
    <row r="798" spans="1:25" ht="14">
      <c r="A798" s="112"/>
      <c r="B798" s="148"/>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row>
    <row r="799" spans="1:25" ht="14">
      <c r="A799" s="112"/>
      <c r="B799" s="148"/>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row>
    <row r="800" spans="1:25" ht="14">
      <c r="A800" s="112"/>
      <c r="B800" s="148"/>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row>
    <row r="801" spans="1:25" ht="14">
      <c r="A801" s="112"/>
      <c r="B801" s="148"/>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row>
    <row r="802" spans="1:25" ht="14">
      <c r="A802" s="112"/>
      <c r="B802" s="148"/>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row>
    <row r="803" spans="1:25" ht="14">
      <c r="A803" s="112"/>
      <c r="B803" s="148"/>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row>
    <row r="804" spans="1:25" ht="14">
      <c r="A804" s="112"/>
      <c r="B804" s="148"/>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row>
    <row r="805" spans="1:25" ht="14">
      <c r="A805" s="112"/>
      <c r="B805" s="148"/>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row>
    <row r="806" spans="1:25" ht="14">
      <c r="A806" s="112"/>
      <c r="B806" s="148"/>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row>
    <row r="807" spans="1:25" ht="14">
      <c r="A807" s="112"/>
      <c r="B807" s="148"/>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row>
    <row r="808" spans="1:25" ht="14">
      <c r="A808" s="112"/>
      <c r="B808" s="148"/>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row>
    <row r="809" spans="1:25" ht="14">
      <c r="A809" s="112"/>
      <c r="B809" s="148"/>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row>
    <row r="810" spans="1:25" ht="14">
      <c r="A810" s="112"/>
      <c r="B810" s="148"/>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row>
    <row r="811" spans="1:25" ht="14">
      <c r="A811" s="112"/>
      <c r="B811" s="148"/>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row>
    <row r="812" spans="1:25" ht="14">
      <c r="A812" s="112"/>
      <c r="B812" s="148"/>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row>
    <row r="813" spans="1:25" ht="14">
      <c r="A813" s="112"/>
      <c r="B813" s="148"/>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row>
    <row r="814" spans="1:25" ht="14">
      <c r="A814" s="112"/>
      <c r="B814" s="148"/>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row>
    <row r="815" spans="1:25" ht="14">
      <c r="A815" s="112"/>
      <c r="B815" s="148"/>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row>
    <row r="816" spans="1:25" ht="14">
      <c r="A816" s="112"/>
      <c r="B816" s="148"/>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row>
    <row r="817" spans="1:25" ht="14">
      <c r="A817" s="112"/>
      <c r="B817" s="148"/>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row>
    <row r="818" spans="1:25" ht="14">
      <c r="A818" s="112"/>
      <c r="B818" s="148"/>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row>
    <row r="819" spans="1:25" ht="14">
      <c r="A819" s="112"/>
      <c r="B819" s="148"/>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row>
    <row r="820" spans="1:25" ht="14">
      <c r="A820" s="112"/>
      <c r="B820" s="148"/>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row>
    <row r="821" spans="1:25" ht="14">
      <c r="A821" s="112"/>
      <c r="B821" s="148"/>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row>
    <row r="822" spans="1:25" ht="14">
      <c r="A822" s="112"/>
      <c r="B822" s="148"/>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row>
    <row r="823" spans="1:25" ht="14">
      <c r="A823" s="112"/>
      <c r="B823" s="148"/>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row>
    <row r="824" spans="1:25" ht="14">
      <c r="A824" s="112"/>
      <c r="B824" s="148"/>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row>
    <row r="825" spans="1:25" ht="14">
      <c r="A825" s="112"/>
      <c r="B825" s="148"/>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row>
    <row r="826" spans="1:25" ht="14">
      <c r="A826" s="112"/>
      <c r="B826" s="148"/>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row>
    <row r="827" spans="1:25" ht="14">
      <c r="A827" s="112"/>
      <c r="B827" s="148"/>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row>
    <row r="828" spans="1:25" ht="14">
      <c r="A828" s="112"/>
      <c r="B828" s="148"/>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row>
    <row r="829" spans="1:25" ht="14">
      <c r="A829" s="112"/>
      <c r="B829" s="148"/>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row>
    <row r="830" spans="1:25" ht="14">
      <c r="A830" s="112"/>
      <c r="B830" s="148"/>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row>
    <row r="831" spans="1:25" ht="14">
      <c r="A831" s="112"/>
      <c r="B831" s="148"/>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row>
    <row r="832" spans="1:25" ht="14">
      <c r="A832" s="112"/>
      <c r="B832" s="148"/>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row>
    <row r="833" spans="1:25" ht="14">
      <c r="A833" s="112"/>
      <c r="B833" s="148"/>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row>
    <row r="834" spans="1:25" ht="14">
      <c r="A834" s="112"/>
      <c r="B834" s="148"/>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row>
    <row r="835" spans="1:25" ht="14">
      <c r="A835" s="112"/>
      <c r="B835" s="148"/>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row>
    <row r="836" spans="1:25" ht="14">
      <c r="A836" s="112"/>
      <c r="B836" s="148"/>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row>
    <row r="837" spans="1:25" ht="14">
      <c r="A837" s="112"/>
      <c r="B837" s="148"/>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row>
    <row r="838" spans="1:25" ht="14">
      <c r="A838" s="112"/>
      <c r="B838" s="148"/>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row>
    <row r="839" spans="1:25" ht="14">
      <c r="A839" s="112"/>
      <c r="B839" s="148"/>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row>
    <row r="840" spans="1:25" ht="14">
      <c r="A840" s="112"/>
      <c r="B840" s="148"/>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row>
    <row r="841" spans="1:25" ht="14">
      <c r="A841" s="112"/>
      <c r="B841" s="148"/>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row>
    <row r="842" spans="1:25" ht="14">
      <c r="A842" s="112"/>
      <c r="B842" s="148"/>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row>
    <row r="843" spans="1:25" ht="14">
      <c r="A843" s="112"/>
      <c r="B843" s="148"/>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row>
    <row r="844" spans="1:25" ht="14">
      <c r="A844" s="112"/>
      <c r="B844" s="148"/>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row>
    <row r="845" spans="1:25" ht="14">
      <c r="A845" s="112"/>
      <c r="B845" s="148"/>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row>
    <row r="846" spans="1:25" ht="14">
      <c r="A846" s="112"/>
      <c r="B846" s="148"/>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row>
    <row r="847" spans="1:25" ht="14">
      <c r="A847" s="112"/>
      <c r="B847" s="148"/>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row>
    <row r="848" spans="1:25" ht="14">
      <c r="A848" s="112"/>
      <c r="B848" s="148"/>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row>
    <row r="849" spans="1:25" ht="14">
      <c r="A849" s="112"/>
      <c r="B849" s="148"/>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row>
    <row r="850" spans="1:25" ht="14">
      <c r="A850" s="112"/>
      <c r="B850" s="148"/>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row>
    <row r="851" spans="1:25" ht="14">
      <c r="A851" s="112"/>
      <c r="B851" s="148"/>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row>
    <row r="852" spans="1:25" ht="14">
      <c r="A852" s="112"/>
      <c r="B852" s="148"/>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row>
    <row r="853" spans="1:25" ht="14">
      <c r="A853" s="112"/>
      <c r="B853" s="148"/>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row>
    <row r="854" spans="1:25" ht="14">
      <c r="A854" s="112"/>
      <c r="B854" s="148"/>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row>
    <row r="855" spans="1:25" ht="14">
      <c r="A855" s="112"/>
      <c r="B855" s="148"/>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row>
    <row r="856" spans="1:25" ht="14">
      <c r="A856" s="112"/>
      <c r="B856" s="148"/>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row>
    <row r="857" spans="1:25" ht="14">
      <c r="A857" s="112"/>
      <c r="B857" s="148"/>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row>
    <row r="858" spans="1:25" ht="14">
      <c r="A858" s="112"/>
      <c r="B858" s="148"/>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row>
    <row r="859" spans="1:25" ht="14">
      <c r="A859" s="112"/>
      <c r="B859" s="148"/>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row>
    <row r="860" spans="1:25" ht="14">
      <c r="A860" s="112"/>
      <c r="B860" s="148"/>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row>
    <row r="861" spans="1:25" ht="14">
      <c r="A861" s="112"/>
      <c r="B861" s="148"/>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row>
    <row r="862" spans="1:25" ht="14">
      <c r="A862" s="112"/>
      <c r="B862" s="148"/>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row>
    <row r="863" spans="1:25" ht="14">
      <c r="A863" s="112"/>
      <c r="B863" s="148"/>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row>
    <row r="864" spans="1:25" ht="14">
      <c r="A864" s="112"/>
      <c r="B864" s="148"/>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row>
    <row r="865" spans="1:25" ht="14">
      <c r="A865" s="112"/>
      <c r="B865" s="148"/>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row>
    <row r="866" spans="1:25" ht="14">
      <c r="A866" s="112"/>
      <c r="B866" s="148"/>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row>
    <row r="867" spans="1:25" ht="14">
      <c r="A867" s="112"/>
      <c r="B867" s="148"/>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row>
    <row r="868" spans="1:25" ht="14">
      <c r="A868" s="112"/>
      <c r="B868" s="148"/>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row>
    <row r="869" spans="1:25" ht="14">
      <c r="A869" s="112"/>
      <c r="B869" s="148"/>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row>
    <row r="870" spans="1:25" ht="14">
      <c r="A870" s="112"/>
      <c r="B870" s="148"/>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row>
    <row r="871" spans="1:25" ht="14">
      <c r="A871" s="112"/>
      <c r="B871" s="148"/>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row>
    <row r="872" spans="1:25" ht="14">
      <c r="A872" s="112"/>
      <c r="B872" s="148"/>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row>
    <row r="873" spans="1:25" ht="14">
      <c r="A873" s="112"/>
      <c r="B873" s="148"/>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row>
    <row r="874" spans="1:25" ht="14">
      <c r="A874" s="112"/>
      <c r="B874" s="148"/>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row>
    <row r="875" spans="1:25" ht="14">
      <c r="A875" s="112"/>
      <c r="B875" s="148"/>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row>
    <row r="876" spans="1:25" ht="14">
      <c r="A876" s="112"/>
      <c r="B876" s="148"/>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row>
    <row r="877" spans="1:25" ht="14">
      <c r="A877" s="112"/>
      <c r="B877" s="148"/>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row>
    <row r="878" spans="1:25" ht="14">
      <c r="A878" s="112"/>
      <c r="B878" s="148"/>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row>
    <row r="879" spans="1:25" ht="14">
      <c r="A879" s="112"/>
      <c r="B879" s="148"/>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row>
    <row r="880" spans="1:25" ht="14">
      <c r="A880" s="112"/>
      <c r="B880" s="148"/>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row>
    <row r="881" spans="1:25" ht="14">
      <c r="A881" s="112"/>
      <c r="B881" s="148"/>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row>
    <row r="882" spans="1:25" ht="14">
      <c r="A882" s="112"/>
      <c r="B882" s="148"/>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row>
    <row r="883" spans="1:25" ht="14">
      <c r="A883" s="112"/>
      <c r="B883" s="148"/>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row>
    <row r="884" spans="1:25" ht="14">
      <c r="A884" s="112"/>
      <c r="B884" s="148"/>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row>
    <row r="885" spans="1:25" ht="14">
      <c r="A885" s="112"/>
      <c r="B885" s="148"/>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row>
    <row r="886" spans="1:25" ht="14">
      <c r="A886" s="112"/>
      <c r="B886" s="148"/>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row>
    <row r="887" spans="1:25" ht="14">
      <c r="A887" s="112"/>
      <c r="B887" s="148"/>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row>
    <row r="888" spans="1:25" ht="14">
      <c r="A888" s="112"/>
      <c r="B888" s="148"/>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row>
    <row r="889" spans="1:25" ht="14">
      <c r="A889" s="112"/>
      <c r="B889" s="148"/>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row>
    <row r="890" spans="1:25" ht="14">
      <c r="A890" s="112"/>
      <c r="B890" s="148"/>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row>
    <row r="891" spans="1:25" ht="14">
      <c r="A891" s="112"/>
      <c r="B891" s="148"/>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row>
    <row r="892" spans="1:25" ht="14">
      <c r="A892" s="112"/>
      <c r="B892" s="148"/>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row>
    <row r="893" spans="1:25" ht="14">
      <c r="A893" s="112"/>
      <c r="B893" s="148"/>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row>
    <row r="894" spans="1:25" ht="14">
      <c r="A894" s="112"/>
      <c r="B894" s="148"/>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row>
    <row r="895" spans="1:25" ht="14">
      <c r="A895" s="112"/>
      <c r="B895" s="148"/>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row>
    <row r="896" spans="1:25" ht="14">
      <c r="A896" s="112"/>
      <c r="B896" s="148"/>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row>
    <row r="897" spans="1:25" ht="14">
      <c r="A897" s="112"/>
      <c r="B897" s="148"/>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row>
    <row r="898" spans="1:25" ht="14">
      <c r="A898" s="112"/>
      <c r="B898" s="148"/>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row>
    <row r="899" spans="1:25" ht="14">
      <c r="A899" s="112"/>
      <c r="B899" s="148"/>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row>
    <row r="900" spans="1:25" ht="14">
      <c r="A900" s="112"/>
      <c r="B900" s="148"/>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row>
    <row r="901" spans="1:25" ht="14">
      <c r="A901" s="112"/>
      <c r="B901" s="148"/>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row>
    <row r="902" spans="1:25" ht="14">
      <c r="A902" s="112"/>
      <c r="B902" s="148"/>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row>
    <row r="903" spans="1:25" ht="14">
      <c r="A903" s="112"/>
      <c r="B903" s="148"/>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row>
    <row r="904" spans="1:25" ht="14">
      <c r="A904" s="112"/>
      <c r="B904" s="148"/>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row>
    <row r="905" spans="1:25" ht="14">
      <c r="A905" s="112"/>
      <c r="B905" s="148"/>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row>
    <row r="906" spans="1:25" ht="14">
      <c r="A906" s="112"/>
      <c r="B906" s="148"/>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row>
    <row r="907" spans="1:25" ht="14">
      <c r="A907" s="112"/>
      <c r="B907" s="148"/>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row>
    <row r="908" spans="1:25" ht="14">
      <c r="A908" s="112"/>
      <c r="B908" s="148"/>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row>
    <row r="909" spans="1:25" ht="14">
      <c r="A909" s="112"/>
      <c r="B909" s="148"/>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row>
    <row r="910" spans="1:25" ht="14">
      <c r="A910" s="112"/>
      <c r="B910" s="148"/>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row>
    <row r="911" spans="1:25" ht="14">
      <c r="A911" s="112"/>
      <c r="B911" s="148"/>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row>
    <row r="912" spans="1:25" ht="14">
      <c r="A912" s="112"/>
      <c r="B912" s="148"/>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row>
    <row r="913" spans="1:25" ht="14">
      <c r="A913" s="112"/>
      <c r="B913" s="148"/>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row>
    <row r="914" spans="1:25" ht="14">
      <c r="A914" s="112"/>
      <c r="B914" s="148"/>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row>
    <row r="915" spans="1:25" ht="14">
      <c r="A915" s="112"/>
      <c r="B915" s="148"/>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row>
    <row r="916" spans="1:25" ht="14">
      <c r="A916" s="112"/>
      <c r="B916" s="148"/>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row>
    <row r="917" spans="1:25" ht="14">
      <c r="A917" s="112"/>
      <c r="B917" s="148"/>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row>
    <row r="918" spans="1:25" ht="14">
      <c r="A918" s="112"/>
      <c r="B918" s="148"/>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row>
    <row r="919" spans="1:25" ht="14">
      <c r="A919" s="112"/>
      <c r="B919" s="148"/>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row>
    <row r="920" spans="1:25" ht="14">
      <c r="A920" s="112"/>
      <c r="B920" s="148"/>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row>
    <row r="921" spans="1:25" ht="14">
      <c r="A921" s="112"/>
      <c r="B921" s="148"/>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row>
    <row r="922" spans="1:25" ht="14">
      <c r="A922" s="112"/>
      <c r="B922" s="148"/>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row>
    <row r="923" spans="1:25" ht="14">
      <c r="A923" s="112"/>
      <c r="B923" s="148"/>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row>
    <row r="924" spans="1:25" ht="14">
      <c r="A924" s="112"/>
      <c r="B924" s="148"/>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row>
    <row r="925" spans="1:25" ht="14">
      <c r="A925" s="112"/>
      <c r="B925" s="148"/>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row>
    <row r="926" spans="1:25" ht="14">
      <c r="A926" s="112"/>
      <c r="B926" s="148"/>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row>
    <row r="927" spans="1:25" ht="14">
      <c r="A927" s="112"/>
      <c r="B927" s="148"/>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row>
    <row r="928" spans="1:25" ht="14">
      <c r="A928" s="112"/>
      <c r="B928" s="148"/>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row>
    <row r="929" spans="1:25" ht="14">
      <c r="A929" s="112"/>
      <c r="B929" s="148"/>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row>
    <row r="930" spans="1:25" ht="14">
      <c r="A930" s="112"/>
      <c r="B930" s="148"/>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row>
    <row r="931" spans="1:25" ht="14">
      <c r="A931" s="112"/>
      <c r="B931" s="148"/>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row>
    <row r="932" spans="1:25" ht="14">
      <c r="A932" s="112"/>
      <c r="B932" s="148"/>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row>
    <row r="933" spans="1:25" ht="14">
      <c r="A933" s="112"/>
      <c r="B933" s="148"/>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row>
    <row r="934" spans="1:25" ht="14">
      <c r="A934" s="112"/>
      <c r="B934" s="148"/>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row>
    <row r="935" spans="1:25" ht="14">
      <c r="A935" s="112"/>
      <c r="B935" s="148"/>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row>
    <row r="936" spans="1:25" ht="14">
      <c r="A936" s="112"/>
      <c r="B936" s="148"/>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row>
    <row r="937" spans="1:25" ht="14">
      <c r="A937" s="112"/>
      <c r="B937" s="148"/>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row>
    <row r="938" spans="1:25" ht="14">
      <c r="A938" s="112"/>
      <c r="B938" s="148"/>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row>
    <row r="939" spans="1:25" ht="14">
      <c r="A939" s="112"/>
      <c r="B939" s="148"/>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row>
    <row r="940" spans="1:25" ht="14">
      <c r="A940" s="112"/>
      <c r="B940" s="148"/>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row>
    <row r="941" spans="1:25" ht="14">
      <c r="A941" s="112"/>
      <c r="B941" s="148"/>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row>
    <row r="942" spans="1:25" ht="14">
      <c r="A942" s="112"/>
      <c r="B942" s="148"/>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row>
    <row r="943" spans="1:25" ht="14">
      <c r="A943" s="112"/>
      <c r="B943" s="148"/>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row>
    <row r="944" spans="1:25" ht="14">
      <c r="A944" s="112"/>
      <c r="B944" s="148"/>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row>
    <row r="945" spans="1:25" ht="14">
      <c r="A945" s="112"/>
      <c r="B945" s="148"/>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row>
    <row r="946" spans="1:25" ht="14">
      <c r="A946" s="112"/>
      <c r="B946" s="148"/>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row>
    <row r="947" spans="1:25" ht="14">
      <c r="A947" s="112"/>
      <c r="B947" s="148"/>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row>
    <row r="948" spans="1:25" ht="14">
      <c r="A948" s="112"/>
      <c r="B948" s="148"/>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row>
    <row r="949" spans="1:25" ht="14">
      <c r="A949" s="112"/>
      <c r="B949" s="148"/>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row>
    <row r="950" spans="1:25" ht="14">
      <c r="A950" s="112"/>
      <c r="B950" s="148"/>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row>
    <row r="951" spans="1:25" ht="14">
      <c r="A951" s="112"/>
      <c r="B951" s="148"/>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row>
    <row r="952" spans="1:25" ht="14">
      <c r="A952" s="112"/>
      <c r="B952" s="148"/>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row>
    <row r="953" spans="1:25" ht="14">
      <c r="A953" s="112"/>
      <c r="B953" s="148"/>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row>
    <row r="954" spans="1:25" ht="14">
      <c r="A954" s="112"/>
      <c r="B954" s="148"/>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row>
    <row r="955" spans="1:25" ht="14">
      <c r="A955" s="112"/>
      <c r="B955" s="148"/>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row>
    <row r="956" spans="1:25" ht="14">
      <c r="A956" s="112"/>
      <c r="B956" s="148"/>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row>
    <row r="957" spans="1:25" ht="14">
      <c r="A957" s="112"/>
      <c r="B957" s="148"/>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row>
    <row r="958" spans="1:25" ht="14">
      <c r="A958" s="112"/>
      <c r="B958" s="148"/>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row>
    <row r="959" spans="1:25" ht="14">
      <c r="A959" s="112"/>
      <c r="B959" s="148"/>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row>
    <row r="960" spans="1:25" ht="14">
      <c r="A960" s="112"/>
      <c r="B960" s="148"/>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row>
    <row r="961" spans="1:25" ht="14">
      <c r="A961" s="112"/>
      <c r="B961" s="148"/>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row>
    <row r="962" spans="1:25" ht="14">
      <c r="A962" s="112"/>
      <c r="B962" s="148"/>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row>
    <row r="963" spans="1:25" ht="14">
      <c r="A963" s="112"/>
      <c r="B963" s="148"/>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row>
    <row r="964" spans="1:25" ht="14">
      <c r="A964" s="112"/>
      <c r="B964" s="148"/>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row>
    <row r="965" spans="1:25" ht="14">
      <c r="A965" s="112"/>
      <c r="B965" s="148"/>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row>
    <row r="966" spans="1:25" ht="14">
      <c r="A966" s="112"/>
      <c r="B966" s="148"/>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row>
    <row r="967" spans="1:25" ht="14">
      <c r="A967" s="112"/>
      <c r="B967" s="148"/>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row>
    <row r="968" spans="1:25" ht="14">
      <c r="A968" s="112"/>
      <c r="B968" s="148"/>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row>
    <row r="969" spans="1:25" ht="14">
      <c r="A969" s="112"/>
      <c r="B969" s="148"/>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row>
    <row r="970" spans="1:25" ht="14">
      <c r="A970" s="112"/>
      <c r="B970" s="148"/>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row>
    <row r="971" spans="1:25" ht="14">
      <c r="A971" s="112"/>
      <c r="B971" s="148"/>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row>
    <row r="972" spans="1:25" ht="14">
      <c r="A972" s="112"/>
      <c r="B972" s="148"/>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row>
    <row r="973" spans="1:25" ht="14">
      <c r="A973" s="112"/>
      <c r="B973" s="148"/>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row>
    <row r="974" spans="1:25" ht="14">
      <c r="A974" s="112"/>
      <c r="B974" s="148"/>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row>
  </sheetData>
  <mergeCells count="7">
    <mergeCell ref="A43:A47"/>
    <mergeCell ref="B43:B47"/>
    <mergeCell ref="A31:A36"/>
    <mergeCell ref="A4:A8"/>
    <mergeCell ref="A10:A19"/>
    <mergeCell ref="A21:A30"/>
    <mergeCell ref="B31:B36"/>
  </mergeCells>
  <conditionalFormatting sqref="C2:D2 D5:D8 C11:F18 C22:E29 C32:D36 C37:C40 D43:D47 C48:E48 E51 C51:C52 C55:C56 C59">
    <cfRule type="notContainsBlanks" dxfId="0" priority="2">
      <formula>LEN(TRIM(C2))&gt;0</formula>
    </cfRule>
  </conditionalFormatting>
  <dataValidations count="3">
    <dataValidation type="decimal" allowBlank="1" showInputMessage="1" showErrorMessage="1" sqref="C22:C29 E22:E29 D11:E18" xr:uid="{8A111BA6-92CF-424D-9B62-32DF8834E1C0}">
      <formula1>0</formula1>
      <formula2>9.99999999999999E+22</formula2>
    </dataValidation>
    <dataValidation type="list" allowBlank="1" showInputMessage="1" showErrorMessage="1" sqref="C37 C2" xr:uid="{891B13A1-D6FE-40C0-A8A9-CB2DBD683F98}">
      <formula1>"Yes,No"</formula1>
    </dataValidation>
    <dataValidation type="date" operator="lessThanOrEqual" allowBlank="1" showInputMessage="1" showErrorMessage="1" sqref="D44 D7" xr:uid="{BCB34D82-4598-4AB6-BE64-C685BC4A1940}">
      <formula1>45382</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DF06B0E3-451B-4787-ACAA-4EDDD85C6668}">
          <x14:formula1>
            <xm:f>'Validation Sheet'!$S$2:$S$7</xm:f>
          </x14:formula1>
          <xm:sqref>C38</xm:sqref>
        </x14:dataValidation>
        <x14:dataValidation type="list" allowBlank="1" showInputMessage="1" showErrorMessage="1" xr:uid="{147A8E93-35A8-4C43-A9C1-53193893F984}">
          <x14:formula1>
            <xm:f>'Validation Sheet'!$U$2:$U$4</xm:f>
          </x14:formula1>
          <xm:sqref>D43</xm:sqref>
        </x14:dataValidation>
        <x14:dataValidation type="list" allowBlank="1" showInputMessage="1" showErrorMessage="1" xr:uid="{5E7A8429-3441-46B5-ACA7-D93C3C66D2BF}">
          <x14:formula1>
            <xm:f>'Validation Sheet'!$U$7:$U$9</xm:f>
          </x14:formula1>
          <xm:sqref>C51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19C8-0FDB-4281-8F84-2A1585EBFFAA}">
  <dimension ref="B1:U37"/>
  <sheetViews>
    <sheetView topLeftCell="E1" workbookViewId="0">
      <selection activeCell="X2" sqref="X2"/>
    </sheetView>
  </sheetViews>
  <sheetFormatPr defaultColWidth="1.36328125" defaultRowHeight="13.5"/>
  <cols>
    <col min="1" max="1" width="1.36328125" style="101"/>
    <col min="2" max="2" width="14.36328125" style="101" bestFit="1" customWidth="1"/>
    <col min="3" max="3" width="1.36328125" style="101"/>
    <col min="4" max="4" width="38.08984375" style="101" bestFit="1" customWidth="1"/>
    <col min="5" max="5" width="7.453125" style="101" bestFit="1" customWidth="1"/>
    <col min="6" max="6" width="1.36328125" style="101"/>
    <col min="7" max="7" width="22.453125" style="101" bestFit="1" customWidth="1"/>
    <col min="8" max="8" width="1.36328125" style="101"/>
    <col min="9" max="9" width="14.453125" style="101" bestFit="1" customWidth="1"/>
    <col min="10" max="10" width="1.36328125" style="101"/>
    <col min="11" max="11" width="40.81640625" style="101" bestFit="1" customWidth="1"/>
    <col min="12" max="12" width="1.36328125" style="101"/>
    <col min="13" max="13" width="8.1796875" style="101" bestFit="1" customWidth="1"/>
    <col min="14" max="14" width="1.36328125" style="101"/>
    <col min="15" max="15" width="15.453125" style="101" bestFit="1" customWidth="1"/>
    <col min="16" max="16" width="1.36328125" style="101"/>
    <col min="17" max="17" width="18.08984375" style="101" bestFit="1" customWidth="1"/>
    <col min="18" max="18" width="1.36328125" style="101"/>
    <col min="19" max="19" width="23.54296875" style="101" bestFit="1" customWidth="1"/>
    <col min="20" max="20" width="1.36328125" style="101"/>
    <col min="21" max="21" width="6.90625" style="101" bestFit="1" customWidth="1"/>
    <col min="22" max="16384" width="1.36328125" style="101"/>
  </cols>
  <sheetData>
    <row r="1" spans="2:21" ht="14.5" thickBot="1">
      <c r="B1" s="184" t="s">
        <v>165</v>
      </c>
      <c r="D1" s="184" t="s">
        <v>166</v>
      </c>
      <c r="E1" s="184" t="s">
        <v>167</v>
      </c>
      <c r="G1" s="184" t="s">
        <v>168</v>
      </c>
      <c r="I1" s="184" t="s">
        <v>169</v>
      </c>
      <c r="K1" s="122" t="s">
        <v>69</v>
      </c>
      <c r="M1" s="122" t="s">
        <v>70</v>
      </c>
      <c r="O1" s="122" t="s">
        <v>170</v>
      </c>
      <c r="Q1" s="122" t="s">
        <v>171</v>
      </c>
      <c r="S1" s="122" t="s">
        <v>172</v>
      </c>
      <c r="U1" s="122" t="s">
        <v>173</v>
      </c>
    </row>
    <row r="2" spans="2:21" ht="14" thickTop="1">
      <c r="B2" s="101" t="s">
        <v>174</v>
      </c>
      <c r="D2" s="101" t="s">
        <v>175</v>
      </c>
      <c r="E2" s="101" t="s">
        <v>176</v>
      </c>
      <c r="G2" s="101" t="s">
        <v>177</v>
      </c>
      <c r="I2" s="101" t="s">
        <v>178</v>
      </c>
      <c r="K2" s="101" t="s">
        <v>179</v>
      </c>
      <c r="M2" s="101" t="s">
        <v>156</v>
      </c>
      <c r="O2" s="101" t="s">
        <v>84</v>
      </c>
      <c r="Q2" s="101" t="s">
        <v>180</v>
      </c>
      <c r="S2" s="101" t="s">
        <v>181</v>
      </c>
      <c r="U2" s="101" t="s">
        <v>182</v>
      </c>
    </row>
    <row r="3" spans="2:21">
      <c r="B3" s="101" t="s">
        <v>183</v>
      </c>
      <c r="D3" s="101" t="s">
        <v>184</v>
      </c>
      <c r="E3" s="101" t="s">
        <v>185</v>
      </c>
      <c r="G3" s="101" t="s">
        <v>186</v>
      </c>
      <c r="I3" s="101" t="s">
        <v>187</v>
      </c>
      <c r="K3" s="101" t="s">
        <v>188</v>
      </c>
      <c r="M3" s="101" t="s">
        <v>157</v>
      </c>
      <c r="O3" s="101" t="s">
        <v>189</v>
      </c>
      <c r="Q3" s="101" t="s">
        <v>190</v>
      </c>
      <c r="S3" s="101" t="s">
        <v>191</v>
      </c>
      <c r="U3" s="101" t="s">
        <v>192</v>
      </c>
    </row>
    <row r="4" spans="2:21">
      <c r="B4" s="101" t="s">
        <v>193</v>
      </c>
      <c r="D4" s="101" t="s">
        <v>194</v>
      </c>
      <c r="E4" s="101" t="s">
        <v>185</v>
      </c>
      <c r="G4" s="101" t="s">
        <v>195</v>
      </c>
      <c r="I4" s="101" t="s">
        <v>196</v>
      </c>
      <c r="K4" s="101" t="s">
        <v>197</v>
      </c>
      <c r="M4" s="101" t="s">
        <v>198</v>
      </c>
      <c r="Q4" s="101" t="s">
        <v>199</v>
      </c>
      <c r="S4" s="101" t="s">
        <v>200</v>
      </c>
      <c r="U4" s="101" t="s">
        <v>201</v>
      </c>
    </row>
    <row r="5" spans="2:21">
      <c r="B5" s="101" t="s">
        <v>202</v>
      </c>
      <c r="D5" s="101" t="s">
        <v>203</v>
      </c>
      <c r="E5" s="101" t="s">
        <v>185</v>
      </c>
      <c r="G5" s="101" t="s">
        <v>204</v>
      </c>
      <c r="K5" s="101" t="s">
        <v>205</v>
      </c>
      <c r="Q5" s="101" t="s">
        <v>201</v>
      </c>
      <c r="S5" s="101" t="s">
        <v>206</v>
      </c>
    </row>
    <row r="6" spans="2:21">
      <c r="B6" s="101" t="s">
        <v>207</v>
      </c>
      <c r="D6" s="101" t="s">
        <v>208</v>
      </c>
      <c r="E6" s="101" t="s">
        <v>185</v>
      </c>
      <c r="K6" s="101" t="s">
        <v>209</v>
      </c>
      <c r="S6" s="101" t="s">
        <v>210</v>
      </c>
    </row>
    <row r="7" spans="2:21">
      <c r="D7" s="101" t="s">
        <v>211</v>
      </c>
      <c r="E7" s="101" t="s">
        <v>176</v>
      </c>
      <c r="K7" s="101" t="s">
        <v>212</v>
      </c>
      <c r="S7" s="101" t="s">
        <v>213</v>
      </c>
      <c r="U7" s="101" t="s">
        <v>182</v>
      </c>
    </row>
    <row r="8" spans="2:21">
      <c r="D8" s="101" t="s">
        <v>214</v>
      </c>
      <c r="E8" s="101" t="s">
        <v>185</v>
      </c>
      <c r="K8" s="101" t="s">
        <v>215</v>
      </c>
      <c r="U8" s="101" t="s">
        <v>192</v>
      </c>
    </row>
    <row r="9" spans="2:21">
      <c r="D9" s="101" t="s">
        <v>216</v>
      </c>
      <c r="E9" s="101" t="s">
        <v>176</v>
      </c>
      <c r="U9" s="101" t="s">
        <v>198</v>
      </c>
    </row>
    <row r="10" spans="2:21">
      <c r="D10" s="101" t="s">
        <v>217</v>
      </c>
      <c r="E10" s="101" t="s">
        <v>176</v>
      </c>
    </row>
    <row r="11" spans="2:21">
      <c r="D11" s="101" t="s">
        <v>218</v>
      </c>
      <c r="E11" s="101" t="s">
        <v>185</v>
      </c>
    </row>
    <row r="12" spans="2:21">
      <c r="D12" s="101" t="s">
        <v>219</v>
      </c>
      <c r="E12" s="101" t="s">
        <v>185</v>
      </c>
    </row>
    <row r="13" spans="2:21">
      <c r="D13" s="101" t="s">
        <v>220</v>
      </c>
      <c r="E13" s="101" t="s">
        <v>185</v>
      </c>
    </row>
    <row r="14" spans="2:21">
      <c r="D14" s="101" t="s">
        <v>221</v>
      </c>
      <c r="E14" s="101" t="s">
        <v>185</v>
      </c>
    </row>
    <row r="15" spans="2:21">
      <c r="D15" s="101" t="s">
        <v>222</v>
      </c>
      <c r="E15" s="101" t="s">
        <v>176</v>
      </c>
    </row>
    <row r="16" spans="2:21">
      <c r="D16" s="101" t="s">
        <v>223</v>
      </c>
      <c r="E16" s="101" t="s">
        <v>185</v>
      </c>
    </row>
    <row r="17" spans="4:12">
      <c r="D17" s="101" t="s">
        <v>224</v>
      </c>
      <c r="E17" s="101" t="s">
        <v>185</v>
      </c>
    </row>
    <row r="18" spans="4:12">
      <c r="D18" s="101" t="s">
        <v>225</v>
      </c>
      <c r="E18" s="101" t="s">
        <v>185</v>
      </c>
    </row>
    <row r="19" spans="4:12">
      <c r="D19" s="101" t="s">
        <v>226</v>
      </c>
      <c r="E19" s="101" t="s">
        <v>176</v>
      </c>
    </row>
    <row r="20" spans="4:12">
      <c r="D20" s="101" t="s">
        <v>227</v>
      </c>
      <c r="E20" s="101" t="s">
        <v>176</v>
      </c>
    </row>
    <row r="21" spans="4:12">
      <c r="D21" s="101" t="s">
        <v>228</v>
      </c>
      <c r="E21" s="101" t="s">
        <v>185</v>
      </c>
    </row>
    <row r="22" spans="4:12">
      <c r="D22" s="101" t="s">
        <v>229</v>
      </c>
      <c r="E22" s="101" t="s">
        <v>185</v>
      </c>
    </row>
    <row r="23" spans="4:12">
      <c r="D23" s="101" t="s">
        <v>230</v>
      </c>
      <c r="E23" s="101" t="s">
        <v>185</v>
      </c>
    </row>
    <row r="24" spans="4:12">
      <c r="D24" s="101" t="s">
        <v>231</v>
      </c>
      <c r="E24" s="101" t="s">
        <v>185</v>
      </c>
    </row>
    <row r="25" spans="4:12">
      <c r="D25" s="101" t="s">
        <v>232</v>
      </c>
      <c r="E25" s="101" t="s">
        <v>185</v>
      </c>
    </row>
    <row r="26" spans="4:12">
      <c r="D26" s="101" t="s">
        <v>233</v>
      </c>
      <c r="E26" s="101" t="s">
        <v>185</v>
      </c>
    </row>
    <row r="27" spans="4:12">
      <c r="D27" s="101" t="s">
        <v>234</v>
      </c>
      <c r="E27" s="101" t="s">
        <v>185</v>
      </c>
    </row>
    <row r="28" spans="4:12">
      <c r="D28" s="101" t="s">
        <v>235</v>
      </c>
      <c r="E28" s="101" t="s">
        <v>176</v>
      </c>
    </row>
    <row r="29" spans="4:12">
      <c r="D29" s="101" t="s">
        <v>236</v>
      </c>
      <c r="E29" s="101" t="s">
        <v>185</v>
      </c>
    </row>
    <row r="30" spans="4:12">
      <c r="D30" s="101" t="s">
        <v>237</v>
      </c>
      <c r="E30" s="101" t="s">
        <v>185</v>
      </c>
      <c r="J30" s="81"/>
      <c r="K30" s="185"/>
      <c r="L30" s="185"/>
    </row>
    <row r="31" spans="4:12">
      <c r="D31" s="101" t="s">
        <v>238</v>
      </c>
      <c r="E31" s="101" t="s">
        <v>185</v>
      </c>
      <c r="J31" s="81"/>
      <c r="K31" s="185"/>
    </row>
    <row r="32" spans="4:12">
      <c r="D32" s="101" t="s">
        <v>239</v>
      </c>
      <c r="E32" s="101" t="s">
        <v>185</v>
      </c>
      <c r="J32" s="81"/>
      <c r="K32" s="185"/>
    </row>
    <row r="33" spans="4:12">
      <c r="D33" s="101" t="s">
        <v>240</v>
      </c>
      <c r="E33" s="101" t="s">
        <v>185</v>
      </c>
      <c r="J33" s="81"/>
      <c r="K33" s="185"/>
      <c r="L33" s="185"/>
    </row>
    <row r="34" spans="4:12">
      <c r="D34" s="101" t="s">
        <v>241</v>
      </c>
      <c r="E34" s="101" t="s">
        <v>185</v>
      </c>
      <c r="J34" s="81"/>
      <c r="K34" s="185"/>
      <c r="L34" s="185"/>
    </row>
    <row r="35" spans="4:12">
      <c r="D35" s="101" t="s">
        <v>242</v>
      </c>
      <c r="E35" s="101" t="s">
        <v>185</v>
      </c>
      <c r="J35" s="81"/>
      <c r="K35" s="185"/>
      <c r="L35" s="185"/>
    </row>
    <row r="36" spans="4:12">
      <c r="D36" s="101" t="s">
        <v>243</v>
      </c>
      <c r="E36" s="101" t="s">
        <v>185</v>
      </c>
      <c r="J36" s="81"/>
      <c r="K36" s="185"/>
    </row>
    <row r="37" spans="4:12">
      <c r="D37" s="101" t="s">
        <v>244</v>
      </c>
      <c r="E37" s="101"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General Details</vt:lpstr>
      <vt:lpstr>Glosssary</vt:lpstr>
      <vt:lpstr>Quantitative</vt:lpstr>
      <vt:lpstr>HR</vt:lpstr>
      <vt:lpstr>Portfolio Overview</vt:lpstr>
      <vt:lpstr>Governance</vt:lpstr>
      <vt:lpstr>Qualitative</vt:lpstr>
      <vt:lpstr>Validation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2024-09-03T06:05:08Z</dcterms:modified>
</cp:coreProperties>
</file>